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9615" windowHeight="7350" activeTab="0"/>
  </bookViews>
  <sheets>
    <sheet name="Passage 1" sheetId="1" r:id="rId1"/>
    <sheet name="Ephem. Soleil" sheetId="2" r:id="rId2"/>
    <sheet name="Ephem. Mercure" sheetId="3" r:id="rId3"/>
  </sheets>
  <definedNames/>
  <calcPr fullCalcOnLoad="1"/>
</workbook>
</file>

<file path=xl/sharedStrings.xml><?xml version="1.0" encoding="utf-8"?>
<sst xmlns="http://schemas.openxmlformats.org/spreadsheetml/2006/main" count="1605" uniqueCount="1558">
  <si>
    <r>
      <t xml:space="preserve"> 16 11  2009 14  0  0.00  234 12 24.1342  +00  0  3.6460    0.988891498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</si>
  <si>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15  0  0.00  234 14 55.3612  +00  0  3.6501    0.988882528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</si>
  <si>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16  0  0.00  234 17 26.5910  +00  0  3.6543    0.988873561  -26.76    0.00     0.00</t>
    </r>
    <r>
      <rPr>
        <b/>
        <sz val="10"/>
        <rFont val="Arial Unicode MS"/>
        <family val="0"/>
      </rPr>
      <t xml:space="preserve"> </t>
    </r>
  </si>
  <si>
    <r>
      <t xml:space="preserve"> 21 11  2009 15  0  0.00  239 17 41.0550  +00  0  4.3587    0.987833950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</si>
  <si>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16  0  0.00  239 20 12.5771  +00  0  4.3654    0.987825478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</si>
  <si>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17  0  0.00  239 22 44.1013  +00  0  4.3721    0.987817012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</si>
  <si>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18  0  0.00  239 25 15.6276  +00  0  4.3787    0.987808551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</si>
  <si>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19  0  0.00  239 27 47.1560  +00  0  4.3854    0.987800095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</si>
  <si>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20  0  0.00  239 30 18.6867  +00  0  4.3921    0.987791645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</si>
  <si>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21  0  0.00  239 32 50.2194  +00  0  4.3988    0.987783199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</si>
  <si>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22  0  0.00  239 35 21.7543  +00  0  4.4054    0.987774758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</si>
  <si>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23  0  0.00  239 37 53.2913  +00  0  4.4121    0.987766323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</si>
  <si>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 0  0  0.00  239 40 24.8305  +00  0  4.4188    0.987757893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</si>
  <si>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 1  0  0.00  239 42 56.3717  +00  0  4.4254    0.987749469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</si>
  <si>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 2  0  0.00  239 45 27.9151  +00  0  4.4321    0.987741049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</si>
  <si>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 3  0  0.00  239 47 59.4606  +00  0  4.4387    0.987732635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</si>
  <si>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 4  0  0.00  239 50 31.0082  +00  0  4.4453    0.987724226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</si>
  <si>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 5  0  0.00  239 53  2.5579  +00  0  4.4519    0.987715823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</si>
  <si>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 6  0  0.00  239 55 34.1098  +00  0  4.4585    0.987707424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</si>
  <si>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 7  0  0.00  239 58  5.6637  +00  0  4.4651    0.987699032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</si>
  <si>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 8  0  0.00  240  0 37.2197  +00  0  4.4717    0.987690644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</si>
  <si>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 9  0  0.00  240  3  8.7778  +00  0  4.4783    0.987682262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</si>
  <si>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10  0  0.00  240  5 40.3380  +00  0  4.4848    0.987673885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</si>
  <si>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11  0  0.00  240  8 11.9003  +00  0  4.4914    0.987665514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</si>
  <si>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12  0  0.00  240 10 43.4647  +00  0  4.4979    0.987657149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</si>
  <si>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13  0  0.00  240 13 15.0312  +00  0  4.5044    0.987648788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</si>
  <si>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14  0  0.00  240 15 46.5997  +00  0  4.5110    0.987640434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</si>
  <si>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15  0  0.00  240 18 18.1703  +00  0  4.5175    0.987632084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</si>
  <si>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16  0  0.00  240 20 49.7430  +00  0  4.5239    0.987623741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</si>
  <si>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17  0  0.00  240 23 21.3177  +00  0  4.5304    0.987615403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</si>
  <si>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18  0  0.00  240 25 52.8945  +00  0  4.5369    0.987607070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</si>
  <si>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19  0  0.00  240 28 24.4734  +00  0  4.5433    0.987598743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</si>
  <si>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20  0  0.00  240 30 56.0543  +00  0  4.5497    0.987590422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</si>
  <si>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21  0  0.00  240 33 27.6373  +00  0  4.5562    0.987582106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</si>
  <si>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22  0  0.00  240 35 59.2223  +00  0  4.5625    0.987573796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</si>
  <si>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23  0  0.00  240 38 30.8094  +00  0  4.5689    0.987565492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</si>
  <si>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 0  0  0.00  240 41  2.3985  +00  0  4.5753    0.987557193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</si>
  <si>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 1  0  0.00  240 43 33.9897  +00  0  4.5816    0.987548900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</si>
  <si>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 2  0  0.00  240 46  5.5829  +00  0  4.5880    0.987540613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</si>
  <si>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 3  0  0.00  240 48 37.1781  +00  0  4.5943    0.987532331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</si>
  <si>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 4  0  0.00  240 51  8.7753  +00  0  4.6006    0.987524056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</si>
  <si>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 5  0  0.00  240 53 40.3746  +00  0  4.6068    0.987515786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</si>
  <si>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 6  0  0.00  240 56 11.9759  +00  0  4.6131    0.987507522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</si>
  <si>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 7  0  0.00  240 58 43.5793  +00  0  4.6193    0.987499264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</si>
  <si>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 8  0  0.00  241  1 15.1846  +00  0  4.6255    0.987491011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</si>
  <si>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 9  0  0.00  241  3 46.7920  +00  0  4.6317    0.987482765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</si>
  <si>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10  0  0.00  241  6 18.4014  +00  0  4.6379    0.987474524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</si>
  <si>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11  0  0.00  241  8 50.0127  +00  0  4.6440    0.987466290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</si>
  <si>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12  0  0.00  241 11 21.6261  +00  0  4.6502    0.987458061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</si>
  <si>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13  0  0.00  241 13 53.2415  +00  0  4.6563    0.987449838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</si>
  <si>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14  0  0.00  241 16 24.8589  +00  0  4.6624    0.987441621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</si>
  <si>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15  0  0.00  241 18 56.4783  +00  0  4.6684    0.987433411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</si>
  <si>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16  0  0.00  241 21 28.0997  +00  0  4.6745    0.987425206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</si>
  <si>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17  0  0.00  241 23 59.7231  +00  0  4.6805    0.987417007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</si>
  <si>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18  0  0.00  241 26 31.3484  +00  0  4.6865    0.987408814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</si>
  <si>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19  0  0.00  241 29  2.9758  +00  0  4.6924    0.987400628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</si>
  <si>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20  0  0.00  241 31 34.6051  +00  0  4.6984    0.987392447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</si>
  <si>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21  0  0.00  241 34  6.2364  +00  0  4.7043    0.987384273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</si>
  <si>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22  0  0.00  241 36 37.8697  +00  0  4.7102    0.987376105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</si>
  <si>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23  0  0.00  241 39  9.5050  +00  0  4.7160    0.987367943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</si>
  <si>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 0  0  0.00  241 41 41.1422  +00  0  4.7219    0.987359787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</si>
  <si>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 1  0  0.00  241 44 12.7814  +00  0  4.7277    0.987351637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</si>
  <si>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 2  0  0.00  241 46 44.4226  +00  0  4.7335    0.987343494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</si>
  <si>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 3  0  0.00  241 49 16.0657  +00  0  4.7392    0.987335357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</si>
  <si>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 4  0  0.00  241 51 47.7108  +00  0  4.7449    0.987327226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</si>
  <si>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 5  0  0.00  241 54 19.3579  +00  0  4.7506    0.987319101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</si>
  <si>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 6  0  0.00  241 56 51.0069  +00  0  4.7563    0.987310983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</si>
  <si>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 7  0  0.00  241 59 22.6579  +00  0  4.7620    0.987302871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</si>
  <si>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 8  0  0.00  242  1 54.3108  +00  0  4.7676    0.987294766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</si>
  <si>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 9  0  0.00  242  4 25.9656  +00  0  4.7732    0.987286666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</si>
  <si>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10  0  0.00  242  6 57.6224  +00  0  4.7787    0.987278574  -26.77    0.00     0.00</t>
    </r>
    <r>
      <rPr>
        <b/>
        <sz val="10"/>
        <rFont val="Arial Unicode MS"/>
        <family val="0"/>
      </rPr>
      <t xml:space="preserve"> </t>
    </r>
  </si>
  <si>
    <r>
      <t xml:space="preserve">  4 11  2009 20  0  0.00  222 23 47.3128  +00  0  3.9943    0.991580265  -26.76    0.00     0.00</t>
    </r>
    <r>
      <rPr>
        <b/>
        <sz val="10"/>
        <rFont val="Arial Unicode MS"/>
        <family val="0"/>
      </rPr>
      <t xml:space="preserve"> </t>
    </r>
  </si>
  <si>
    <r>
      <t xml:space="preserve">  4 11  2009 21  0  0.00  222 26 17.5938  +00  0  3.9924    0.991569986  -26.76    0.00     0.00</t>
    </r>
    <r>
      <rPr>
        <b/>
        <sz val="10"/>
        <rFont val="Arial Unicode MS"/>
        <family val="0"/>
      </rPr>
      <t xml:space="preserve"> </t>
    </r>
  </si>
  <si>
    <r>
      <t xml:space="preserve">  4 11  2009 22  0  0.00  222 28 47.8782  +00  0  3.9904    0.991559713  -26.76    0.00     0.00</t>
    </r>
    <r>
      <rPr>
        <b/>
        <sz val="10"/>
        <rFont val="Arial Unicode MS"/>
        <family val="0"/>
      </rPr>
      <t xml:space="preserve"> </t>
    </r>
  </si>
  <si>
    <r>
      <t xml:space="preserve">  4 11  2009 23  0  0.00  222 31 18.1661  +00  0  3.9885    0.991549446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</si>
  <si>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 0  0  0.00  222 33 48.4573  +00  0  3.9865    0.991539187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</si>
  <si>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 1  0  0.00  222 36 18.7519  +00  0  3.9844    0.991528934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</si>
  <si>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 2  0  0.00  222 38 49.0500  +00  0  3.9823    0.991518687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</si>
  <si>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 3  0  0.00  222 41 19.3515  +00  0  3.9802    0.991508447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</si>
  <si>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 4  0  0.00  222 43 49.6564  +00  0  3.9780    0.991498214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</si>
  <si>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 5  0  0.00  222 46 19.9647  +00  0  3.9758    0.991487987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</si>
  <si>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 6  0  0.00  222 48 50.2765  +00  0  3.9736    0.991477767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</si>
  <si>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 7  0  0.00  222 51 20.5917  +00  0  3.9713    0.991467553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</si>
  <si>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 8  0  0.00  222 53 50.9104  +00  0  3.9689    0.991457346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</si>
  <si>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 9  0  0.00  222 56 21.2324  +00  0  3.9666    0.991447145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</si>
  <si>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10  0  0.00  222 58 51.5580  +00  0  3.9642    0.991436951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</si>
  <si>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11  0  0.00  223  1 21.8870  +00  0  3.9618    0.991426763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</si>
  <si>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12  0  0.00  223  3 52.2194  +00  0  3.9593    0.991416582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</si>
  <si>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13  0  0.00  223  6 22.5553  +00  0  3.9568    0.991406408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</si>
  <si>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14  0  0.00  223  8 52.8946  +00  0  3.9542    0.991396240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</si>
  <si>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15  0  0.00  223 11 23.2374  +00  0  3.9517    0.991386078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</si>
  <si>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16  0  0.00  223 13 53.5837  +00  0  3.9491    0.991375923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</si>
  <si>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17  0  0.00  223 16 23.9334  +00  0  3.9464    0.991365774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</si>
  <si>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18  0  0.00  223 18 54.2866  +00  0  3.9438    0.991355632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</si>
  <si>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19  0  0.00  223 21 24.6433  +00  0  3.9411    0.991345496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</si>
  <si>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20  0  0.00  223 23 55.0035  +00  0  3.9383    0.991335367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</si>
  <si>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21  0  0.00  223 26 25.3671  +00  0  3.9355    0.991325244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</si>
  <si>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22  0  0.00  223 28 55.7343  +00  0  3.9328    0.991315128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</si>
  <si>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23  0  0.00  223 31 26.1049  +00  0  3.9299    0.991305018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</si>
  <si>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 0  0  0.00  223 33 56.4790  +00  0  3.9271    0.991294914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</si>
  <si>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 1  0  0.00  223 36 26.8566  +00  0  3.9242    0.991284817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</si>
  <si>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 2  0  0.00  223 38 57.2377  +00  0  3.9213    0.991274726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</si>
  <si>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 3  0  0.00  223 41 27.6223  +00  0  3.9183    0.991264642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</si>
  <si>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 4  0  0.00  223 43 58.0104  +00  0  3.9154    0.991254564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</si>
  <si>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 5  0  0.00  223 46 28.4020  +00  0  3.9124    0.991244492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</si>
  <si>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 6  0  0.00  223 48 58.7971  +00  0  3.9093    0.991234427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</si>
  <si>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 7  0  0.00  223 51 29.1957  +00  0  3.9063    0.991224368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</si>
  <si>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 8  0  0.00  223 53 59.5978  +00  0  3.9032    0.991214315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</si>
  <si>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 9  0  0.00  223 56 30.0035  +00  0  3.9001    0.991204269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</si>
  <si>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10  0  0.00  223 59  0.4126  +00  0  3.8970    0.991194229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</si>
  <si>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11  0  0.00  224  1 30.8253  +00  0  3.8938    0.991184195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</si>
  <si>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12  0  0.00  224  4  1.2415  +00  0  3.8907    0.991174167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</si>
  <si>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13  0  0.00  224  6 31.6613  +00  0  3.8875    0.991164146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</si>
  <si>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14  0  0.00  224  9  2.0845  +00  0  3.8842    0.991154131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</si>
  <si>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15  0  0.00  224 11 32.5113  +00  0  3.8810    0.991144122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</si>
  <si>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16  0  0.00  224 14  2.9416  +00  0  3.8777    0.991134119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</si>
  <si>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17  0  0.00  224 16 33.3755  +00  0  3.8745    0.991124123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</si>
  <si>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18  0  0.00  224 19  3.8129  +00  0  3.8712    0.991114132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</si>
  <si>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19  0  0.00  224 21 34.2538  +00  0  3.8678    0.991104148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</si>
  <si>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20  0  0.00  224 24  4.6983  +00  0  3.8645    0.991094170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</si>
  <si>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21  0  0.00  224 26 35.1463  +00  0  3.8612    0.991084198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</si>
  <si>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22  0  0.00  224 29  5.5979  +00  0  3.8578    0.991074233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</si>
  <si>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23  0  0.00  224 31 36.0530  +00  0  3.8544    0.991064273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</si>
  <si>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 0  0  0.00  224 34  6.5117  +00  0  3.8510    0.991054319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</si>
  <si>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 1  0  0.00  224 36 36.9739  +00  0  3.8476    0.991044372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</si>
  <si>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 2  0  0.00  224 39  7.4396  +00  0  3.8441    0.991034431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</si>
  <si>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 3  0  0.00  224 41 37.9090  +00  0  3.8407    0.991024495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</si>
  <si>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 4  0  0.00  224 44  8.3818  +00  0  3.8372    0.991014566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</si>
  <si>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 5  0  0.00  224 46 38.8583  +00  0  3.8337    0.991004643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</si>
  <si>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 6  0  0.00  224 49  9.3383  +00  0  3.8302    0.990994725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</si>
  <si>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 7  0  0.00  224 51 39.8218  +00  0  3.8267    0.990984814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</si>
  <si>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 8  0  0.00  224 54 10.3089  +00  0  3.8232    0.990974909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</si>
  <si>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 9  0  0.00  224 56 40.7996  +00  0  3.8197    0.990965009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</si>
  <si>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10  0  0.00  224 59 11.2939  +00  0  3.8161    0.990955116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</si>
  <si>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11  0  0.00  225  1 41.7917  +00  0  3.8126    0.990945228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</si>
  <si>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12  0  0.00  225  4 12.2931  +00  0  3.8090    0.990935347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</si>
  <si>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13  0  0.00  225  6 42.7981  +00  0  3.8054    0.990925471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</si>
  <si>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14  0  0.00  225  9 13.3066  +00  0  3.8019    0.990915601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</si>
  <si>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15  0  0.00  225 11 43.8187  +00  0  3.7983    0.990905737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</si>
  <si>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16  0  0.00  225 14 14.3344  +00  0  3.7947    0.990895879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</si>
  <si>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17  0  0.00  225 16 44.8537  +00  0  3.7911    0.990886027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</si>
  <si>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18  0  0.00  225 19 15.3765  +00  0  3.7875    0.990876180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</si>
  <si>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19  0  0.00  225 21 45.9029  +00  0  3.7839    0.990866339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</si>
  <si>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20  0  0.00  225 24 16.4329  +00  0  3.7802    0.990856504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</si>
  <si>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21  0  0.00  225 26 46.9665  +00  0  3.7766    0.990846675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</si>
  <si>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22  0  0.00  225 29 17.5036  +00  0  3.7730    0.990836851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</si>
  <si>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23  0  0.00  225 31 48.0443  +00  0  3.7694    0.990827034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</si>
  <si>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 0  0  0.00  225 34 18.5887  +00  0  3.7658    0.990817221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</si>
  <si>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 1  0  0.00  225 36 49.1365  +00  0  3.7621    0.990807415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</si>
  <si>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 2  0  0.00  225 39 19.6880  +00  0  3.7585    0.990797614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</si>
  <si>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 3  0  0.00  225 41 50.2431  +00  0  3.7549    0.990787819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</si>
  <si>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 4  0  0.00  225 44 20.8017  +00  0  3.7512    0.990778029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</si>
  <si>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 5  0  0.00  225 46 51.3640  +00  0  3.7476    0.990768245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</si>
  <si>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 6  0  0.00  225 49 21.9298  +00  0  3.7440    0.990758467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</si>
  <si>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 7  0  0.00  225 51 52.4992  +00  0  3.7403    0.990748694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</si>
  <si>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 8  0  0.00  225 54 23.0722  +00  0  3.7367    0.990738927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</si>
  <si>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 9  0  0.00  225 56 53.6487  +00  0  3.7331    0.990729165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</si>
  <si>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10  0  0.00  225 59 24.2289  +00  0  3.7295    0.990719409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</si>
  <si>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11  0  0.00  226  1 54.8126  +00  0  3.7259    0.990709658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</si>
  <si>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12  0  0.00  226  4 25.4000  +00  0  3.7222    0.990699913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</si>
  <si>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13  0  0.00  226  6 55.9909  +00  0  3.7186    0.990690173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</si>
  <si>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14  0  0.00  226  9 26.5854  +00  0  3.7150    0.990680438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</si>
  <si>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15  0  0.00  226 11 57.1835  +00  0  3.7114    0.990670709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</si>
  <si>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16  0  0.00  226 14 27.7851  +00  0  3.7079    0.990660986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</si>
  <si>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17  0  0.00  226 16 58.3904  +00  0  3.7043    0.990651267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</si>
  <si>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18  0  0.00  226 19 28.9992  +00  0  3.7007    0.990641554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</si>
  <si>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19  0  0.00  226 21 59.6117  +00  0  3.6972    0.990631847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</si>
  <si>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20  0  0.00  226 24 30.2277  +00  0  3.6936    0.990622144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</si>
  <si>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21  0  0.00  226 27  0.8473  +00  0  3.6901    0.990612447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</si>
  <si>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22  0  0.00  226 29 31.4704  +00  0  3.6865    0.990602756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</si>
  <si>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17  0  0.00  234 19 57.8235  +00  0  3.6585    0.988864598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</si>
  <si>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18  0  0.00  234 22 29.0588  +00  0  3.6627    0.988855638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</si>
  <si>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19  0  0.00  234 25  0.2969  +00  0  3.6670    0.988846681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</si>
  <si>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20  0  0.00  234 27 31.5377  +00  0  3.6714    0.988837728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</si>
  <si>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21  0  0.00  234 30  2.7812  +00  0  3.6758    0.988828778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</si>
  <si>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22  0  0.00  234 32 34.0274  +00  0  3.6802    0.988819832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</si>
  <si>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23  0  0.00  234 35  5.2764  +00  0  3.6846    0.988810890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</si>
  <si>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 0  0  0.00  234 37 36.5281  +00  0  3.6892    0.988801950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</si>
  <si>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 1  0  0.00  234 40  7.7825  +00  0  3.6937    0.988793014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</si>
  <si>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 2  0  0.00  234 42 39.0396  +00  0  3.6983    0.988784082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</si>
  <si>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 3  0  0.00  234 45 10.2994  +00  0  3.7029    0.988775153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</si>
  <si>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 4  0  0.00  234 47 41.5619  +00  0  3.7076    0.988766228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</si>
  <si>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 5  0  0.00  234 50 12.8271  +00  0  3.7123    0.988757306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</si>
  <si>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 6  0  0.00  234 52 44.0950  +00  0  3.7170    0.988748388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</si>
  <si>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 7  0  0.00  234 55 15.3655  +00  0  3.7218    0.988739473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</si>
  <si>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 8  0  0.00  234 57 46.6387  +00  0  3.7267    0.988730562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</si>
  <si>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 9  0  0.00  235  0 17.9146  +00  0  3.7315    0.988721654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</si>
  <si>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10  0  0.00  235  2 49.1931  +00  0  3.7364    0.988712750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</si>
  <si>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11  0  0.00  235  5 20.4743  +00  0  3.7414    0.988703850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</si>
  <si>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12  0  0.00  235  7 51.7581  +00  0  3.7463    0.988694953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</si>
  <si>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13  0  0.00  235 10 23.0446  +00  0  3.7513    0.988686059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</si>
  <si>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14  0  0.00  235 12 54.3337  +00  0  3.7564    0.988677170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</si>
  <si>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15  0  0.00  235 15 25.6254  +00  0  3.7615    0.988668283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</si>
  <si>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16  0  0.00  235 17 56.9198  +00  0  3.7666    0.988659401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</si>
  <si>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17  0  0.00  235 20 28.2167  +00  0  3.7718    0.988650522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</si>
  <si>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18  0  0.00  235 22 59.5163  +00  0  3.7769    0.988641646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</si>
  <si>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19  0  0.00  235 25 30.8185  +00  0  3.7822    0.988632775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</si>
  <si>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20  0  0.00  235 28  2.1233  +00  0  3.7874    0.988623907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</si>
  <si>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21  0  0.00  235 30 33.4307  +00  0  3.7927    0.988615042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</si>
  <si>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22  0  0.00  235 33  4.7406  +00  0  3.7981    0.988606182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</si>
  <si>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23  0  0.00  235 35 36.0532  +00  0  3.8034    0.988597325  -26.76    0.00     0.00</t>
    </r>
    <r>
      <rPr>
        <b/>
        <sz val="10"/>
        <rFont val="Arial Unicode MS"/>
        <family val="0"/>
      </rPr>
      <t xml:space="preserve"> </t>
    </r>
  </si>
  <si>
    <r>
      <t xml:space="preserve"> 18 11  2009  0  0  0.00  235 38  7.3683  +00  0  3.8088    0.988588471  -26.76    0.00     0.00</t>
    </r>
    <r>
      <rPr>
        <b/>
        <sz val="10"/>
        <rFont val="Arial Unicode MS"/>
        <family val="0"/>
      </rPr>
      <t xml:space="preserve"> </t>
    </r>
  </si>
  <si>
    <r>
      <t xml:space="preserve"> 18 11  2009  1  0  0.00  235 40 38.6860  +00  0  3.8142    0.988579622  -26.76    0.00     0.00</t>
    </r>
    <r>
      <rPr>
        <b/>
        <sz val="10"/>
        <rFont val="Arial Unicode MS"/>
        <family val="0"/>
      </rPr>
      <t xml:space="preserve"> </t>
    </r>
  </si>
  <si>
    <r>
      <t xml:space="preserve"> 18 11  2009  2  0  0.00  235 43 10.0063  +00  0  3.8197    0.988570776  -26.76    0.00     0.00</t>
    </r>
    <r>
      <rPr>
        <b/>
        <sz val="10"/>
        <rFont val="Arial Unicode MS"/>
        <family val="0"/>
      </rPr>
      <t xml:space="preserve"> </t>
    </r>
  </si>
  <si>
    <r>
      <t xml:space="preserve"> 18 11  2009  3  0  0.00  235 45 41.3291  +00  0  3.8252    0.988561934  -26.76    0.00     0.00</t>
    </r>
    <r>
      <rPr>
        <b/>
        <sz val="10"/>
        <rFont val="Arial Unicode MS"/>
        <family val="0"/>
      </rPr>
      <t xml:space="preserve"> </t>
    </r>
  </si>
  <si>
    <r>
      <t xml:space="preserve"> 18 11  2009  4  0  0.00  235 48 12.6545  +00  0  3.8307    0.988553095  -26.76    0.00     0.00</t>
    </r>
    <r>
      <rPr>
        <b/>
        <sz val="10"/>
        <rFont val="Arial Unicode MS"/>
        <family val="0"/>
      </rPr>
      <t xml:space="preserve"> </t>
    </r>
  </si>
  <si>
    <r>
      <t xml:space="preserve"> 18 11  2009  5  0  0.00  235 50 43.9824  +00  0  3.8363    0.988544261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</si>
  <si>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 6  0  0.00  235 53 15.3129  +00  0  3.8418    0.988535430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</si>
  <si>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 7  0  0.00  235 55 46.6459  +00  0  3.8475    0.988526602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</si>
  <si>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 8  0  0.00  235 58 17.9814  +00  0  3.8531    0.988517779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</si>
  <si>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 9  0  0.00  236  0 49.3195  +00  0  3.8588    0.988508960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</si>
  <si>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10  0  0.00  236  3 20.6601  +00  0  3.8645    0.988500144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</si>
  <si>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11  0  0.00  236  5 52.0032  +00  0  3.8702    0.988491332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</si>
  <si>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12  0  0.00  236  8 23.3488  +00  0  3.8760    0.988482524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</si>
  <si>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13  0  0.00  236 10 54.6969  +00  0  3.8818    0.988473720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</si>
  <si>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14  0  0.00  236 13 26.0475  +00  0  3.8876    0.988464919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</si>
  <si>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15  0  0.00  236 15 57.4006  +00  0  3.8934    0.988456123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</si>
  <si>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16  0  0.00  236 18 28.7562  +00  0  3.8993    0.988447330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</si>
  <si>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17  0  0.00  236 21  0.1143  +00  0  3.9052    0.988438542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</si>
  <si>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18  0  0.00  236 23 31.4749  +00  0  3.9111    0.988429757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</si>
  <si>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19  0  0.00  236 26  2.8379  +00  0  3.9170    0.988420976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</si>
  <si>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20  0  0.00  236 28 34.2034  +00  0  3.9230    0.988412199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</si>
  <si>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21  0  0.00  236 31  5.5714  +00  0  3.9290    0.988403427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</si>
  <si>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22  0  0.00  236 33 36.9418  +00  0  3.9350    0.988394658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</si>
  <si>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23  0  0.00  236 36  8.3147  +00  0  3.9411    0.988385893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</si>
  <si>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 0  0  0.00  236 38 39.6900  +00  0  3.9472    0.988377132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</si>
  <si>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 1  0  0.00  236 41 11.0678  +00  0  3.9532    0.988368375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</si>
  <si>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 2  0  0.00  236 43 42.4480  +00  0  3.9594    0.988359622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</si>
  <si>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 3  0  0.00  236 46 13.8306  +00  0  3.9655    0.988350873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</si>
  <si>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 4  0  0.00  236 48 45.2156  +00  0  3.9717    0.988342129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</si>
  <si>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 5  0  0.00  236 51 16.6031  +00  0  3.9778    0.988333388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</si>
  <si>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 6  0  0.00  236 53 47.9930  +00  0  3.9840    0.988324651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</si>
  <si>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 7  0  0.00  236 56 19.3853  +00  0  3.9903    0.988315919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</si>
  <si>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 8  0  0.00  236 58 50.7800  +00  0  3.9965    0.988307191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</si>
  <si>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 9  0  0.00  237  1 22.1771  +00  0  4.0028    0.988298466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</si>
  <si>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10  0  0.00  237  3 53.5766  +00  0  4.0090    0.988289746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</si>
  <si>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11  0  0.00  237  6 24.9785  +00  0  4.0153    0.988281030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</si>
  <si>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12  0  0.00  237  8 56.3828  +00  0  4.0217    0.988272319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</si>
  <si>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13  0  0.00  237 11 27.7895  +00  0  4.0280    0.988263611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</si>
  <si>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14  0  0.00  237 13 59.1985  +00  0  4.0344    0.988254908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</si>
  <si>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15  0  0.00  237 16 30.6099  +00  0  4.0407    0.988246209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</si>
  <si>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16  0  0.00  237 19  2.0237  +00  0  4.0471    0.988237514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</si>
  <si>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17  0  0.00  237 21 33.4398  +00  0  4.0535    0.988228823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</si>
  <si>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18  0  0.00  237 24  4.8583  +00  0  4.0600    0.988220137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</si>
  <si>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19  0  0.00  237 26 36.2792  +00  0  4.0664    0.988211455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</si>
  <si>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20  0  0.00  237 29  7.7024  +00  0  4.0728    0.988202777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</si>
  <si>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21  0  0.00  237 31 39.1279  +00  0  4.0793    0.988194104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</si>
  <si>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22  0  0.00  237 34 10.5558  +00  0  4.0858    0.988185435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</si>
  <si>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23  0  0.00  237 36 41.9860  +00  0  4.0923    0.988176770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</si>
  <si>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 0  0  0.00  237 39 13.4185  +00  0  4.0988    0.988168110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</si>
  <si>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 1  0  0.00  237 41 44.8534  +00  0  4.1053    0.988159454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</si>
  <si>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 2  0  0.00  237 44 16.2905  +00  0  4.1119    0.988150802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</si>
  <si>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 3  0  0.00  237 46 47.7300  +00  0  4.1184    0.988142155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</si>
  <si>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 4  0  0.00  237 49 19.1718  +00  0  4.1250    0.988133513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</si>
  <si>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 5  0  0.00  237 51 50.6159  +00  0  4.1315    0.988124875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</si>
  <si>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 6  0  0.00  237 54 22.0623  +00  0  4.1381    0.988116241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</si>
  <si>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 7  0  0.00  237 56 53.5110  +00  0  4.1447    0.988107612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</si>
  <si>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 8  0  0.00  237 59 24.9620  +00  0  4.1513    0.988098987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</si>
  <si>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 9  0  0.00  238  1 56.4153  +00  0  4.1579    0.988090367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</si>
  <si>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10  0  0.00  238  4 27.8708  +00  0  4.1645    0.988081751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</si>
  <si>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11  0  0.00  238  6 59.3286  +00  0  4.1712    0.988073140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</si>
  <si>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12  0  0.00  238  9 30.7887  +00  0  4.1778    0.988064533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</si>
  <si>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13  0  0.00  238 12  2.2511  +00  0  4.1845    0.988055931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</si>
  <si>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14  0  0.00  238 14 33.7158  +00  0  4.1911    0.988047334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</si>
  <si>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15  0  0.00  238 17  5.1827  +00  0  4.1978    0.988038741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</si>
  <si>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16  0  0.00  238 19 36.6518  +00  0  4.2044    0.988030153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</si>
  <si>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17  0  0.00  238 22  8.1232  +00  0  4.2111    0.988021570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</si>
  <si>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18  0  0.00  238 24 39.5969  +00  0  4.2178    0.988012991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</si>
  <si>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19  0  0.00  238 27 11.0727  +00  0  4.2245    0.988004417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</si>
  <si>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20  0  0.00  238 29 42.5509  +00  0  4.2312    0.987995848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</si>
  <si>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21  0  0.00  238 32 14.0312  +00  0  4.2379    0.987987283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</si>
  <si>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22  0  0.00  238 34 45.5138  +00  0  4.2446    0.987978723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</si>
  <si>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23  0  0.00  238 37 16.9987  +00  0  4.2513    0.987970168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</si>
  <si>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 0  0  0.00  238 39 48.4857  +00  0  4.2580    0.987961618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</si>
  <si>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 1  0  0.00  238 42 19.9750  +00  0  4.2647    0.987953072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</si>
  <si>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 2  0  0.00  238 44 51.4664  +00  0  4.2714    0.987944532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</si>
  <si>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 3  0  0.00  238 47 22.9601  +00  0  4.2781    0.987935996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</si>
  <si>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 4  0  0.00  238 49 54.4560  +00  0  4.2848    0.987927465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</si>
  <si>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 5  0  0.00  238 52 25.9541  +00  0  4.2915    0.987918939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</si>
  <si>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 6  0  0.00  238 54 57.4543  +00  0  4.2983    0.987910417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</si>
  <si>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 7  0  0.00  238 57 28.9568  +00  0  4.3050    0.987901901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</si>
  <si>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 8  0  0.00  239  0  0.4615  +00  0  4.3117    0.987893390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</si>
  <si>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 9  0  0.00  239  2 31.9683  +00  0  4.3184    0.987884883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</si>
  <si>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10  0  0.00  239  5  3.4774  +00  0  4.3251    0.987876382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</si>
  <si>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11  0  0.00  239  7 34.9886  +00  0  4.3318    0.987867885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</si>
  <si>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12  0  0.00  239 10  6.5019  +00  0  4.3385    0.987859394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</si>
  <si>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13  0  0.00  239 12 38.0175  +00  0  4.3452    0.987850907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</si>
  <si>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14  0  0.00  239 15  9.5352  +00  0  4.3520    0.987842426  -26.77    0.00     0.00</t>
    </r>
    <r>
      <rPr>
        <b/>
        <sz val="10"/>
        <rFont val="Arial Unicode MS"/>
        <family val="0"/>
      </rPr>
      <t xml:space="preserve"> </t>
    </r>
  </si>
  <si>
    <t>maximum</t>
  </si>
  <si>
    <t>premier contact</t>
  </si>
  <si>
    <r>
      <t xml:space="preserve"> 12 11  2009 13  0  0.00  230  8  9.2082  +00  0  3.4782    0.989777576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</si>
  <si>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14  0  0.00  230 10 40.1384  +00  0  3.4775    0.989768275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</si>
  <si>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15  0  0.00  230 13 11.0720  +00  0  3.4769    0.989758977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</si>
  <si>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16  0  0.00  230 15 42.0089  +00  0  3.4763    0.989749684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</si>
  <si>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17  0  0.00  230 18 12.9491  +00  0  3.4757    0.989740394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</si>
  <si>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18  0  0.00  230 20 43.8926  +00  0  3.4752    0.989731107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</si>
  <si>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19  0  0.00  230 23 14.8395  +00  0  3.4748    0.989721825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</si>
  <si>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20  0  0.00  230 25 45.7896  +00  0  3.4744    0.989712546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</si>
  <si>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 5  0  0.00  230 48 24.4887  +00  0  3.4729    0.989629197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</si>
  <si>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 6  0  0.00  230 50 55.4716  +00  0  3.4730    0.989619954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</si>
  <si>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 7  0  0.00  230 53 26.4577  +00  0  3.4732    0.989610715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</si>
  <si>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 8  0  0.00  230 55 57.4471  +00  0  3.4734    0.989601479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</si>
  <si>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 9  0  0.00  230 58 28.4397  +00  0  3.4736    0.989592246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</si>
  <si>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10  0  0.00  231  0 59.4356  +00  0  3.4739    0.989583017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</si>
  <si>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11  0  0.00  231  3 30.4347  +00  0  3.4743    0.989573792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</si>
  <si>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12  0  0.00  231  6  1.4370  +00  0  3.4747    0.989564570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</si>
  <si>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13  0  0.00  231  8 32.4425  +00  0  3.4751    0.989555352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</si>
  <si>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14  0  0.00  231 11  3.4512  +00  0  3.4756    0.989546137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</si>
  <si>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15  0  0.00  231 13 34.4632  +00  0  3.4762    0.989536925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</si>
  <si>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16  0  0.00  231 16  5.4783  +00  0  3.4768    0.989527717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</si>
  <si>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17  0  0.00  231 18 36.4966  +00  0  3.4774    0.989518512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</si>
  <si>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18  0  0.00  231 21  7.5181  +00  0  3.4781    0.989509311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</si>
  <si>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19  0  0.00  231 23 38.5428  +00  0  3.4789    0.989500114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</si>
  <si>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20  0  0.00  231 26  9.5707  +00  0  3.4797    0.989490919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</si>
  <si>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21  0  0.00  231 28 40.6017  +00  0  3.4806    0.989481728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</si>
  <si>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22  0  0.00  231 31 11.6359  +00  0  3.4815    0.989472541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</si>
  <si>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23  0  0.00  231 33 42.6733  +00  0  3.4825    0.989463357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</si>
  <si>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 0  0  0.00  231 36 13.7138  +00  0  3.4835    0.989454176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</si>
  <si>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 1  0  0.00  231 38 44.7574  +00  0  3.4845    0.989444999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</si>
  <si>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 2  0  0.00  231 41 15.8042  +00  0  3.4857    0.989435825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</si>
  <si>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 3  0  0.00  231 43 46.8542  +00  0  3.4868    0.989426655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</si>
  <si>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 4  0  0.00  231 46 17.9072  +00  0  3.4881    0.989417488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</si>
  <si>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 5  0  0.00  231 48 48.9634  +00  0  3.4894    0.989408324  -26.76    0.00     0.00</t>
    </r>
    <r>
      <rPr>
        <b/>
        <sz val="10"/>
        <rFont val="Arial Unicode MS"/>
        <family val="0"/>
      </rPr>
      <t xml:space="preserve"> </t>
    </r>
  </si>
  <si>
    <r>
      <t xml:space="preserve">  8  5  2016  0  0  0.00   47 36 34.9400  -00  0  6.7866    1.009354606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</si>
  <si>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0 10  0.00   47 36 59.1332  -00  0  6.7874    1.009356237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</si>
  <si>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0 20  0.00   47 37 23.3263  -00  0  6.7882    1.009357867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</si>
  <si>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0 30  0.00   47 37 47.5193  -00  0  6.7890    1.009359498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</si>
  <si>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0 40  0.00   47 38 11.7123  -00  0  6.7898    1.009361128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</si>
  <si>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0 50  0.00   47 38 35.9052  -00  0  6.7906    1.009362758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</si>
  <si>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1  0  0.00   47 39  0.0979  -00  0  6.7914    1.009364388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</si>
  <si>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1 10  0.00   47 39 24.2906  -00  0  6.7922    1.009366017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</si>
  <si>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1 20  0.00   47 39 48.4833  -00  0  6.7930    1.009367646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</si>
  <si>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1 30  0.00   47 40 12.6758  -00  0  6.7938    1.009369275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</si>
  <si>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1 40  0.00   47 40 36.8682  -00  0  6.7946    1.009370904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</si>
  <si>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1 50  0.00   47 41  1.0606  -00  0  6.7954    1.009372533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</si>
  <si>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2  0  0.00   47 41 25.2529  -00  0  6.7962    1.009374161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</si>
  <si>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2 10  0.00   47 41 49.4451  -00  0  6.7970    1.009375790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</si>
  <si>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2 20  0.00   47 42 13.6372  -00  0  6.7978    1.009377418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</si>
  <si>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2 30  0.00   47 42 37.8292  -00  0  6.7986    1.009379046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</si>
  <si>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2 40  0.00   47 43  2.0212  -00  0  6.7993    1.009380673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</si>
  <si>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2 50  0.00   47 43 26.2130  -00  0  6.8001    1.009382301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</si>
  <si>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3  0  0.00   47 43 50.4048  -00  0  6.8009    1.009383928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</si>
  <si>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3 10  0.00   47 44 14.5965  -00  0  6.8017    1.009385555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</si>
  <si>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3 20  0.00   47 44 38.7881  -00  0  6.8025    1.009387182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</si>
  <si>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3 30  0.00   47 45  2.9796  -00  0  6.8032    1.009388808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</si>
  <si>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3 40  0.00   47 45 27.1711  -00  0  6.8040    1.009390435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</si>
  <si>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3 50  0.00   47 45 51.3624  -00  0  6.8048    1.009392061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</si>
  <si>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4  0  0.00   47 46 15.5537  -00  0  6.8056    1.009393687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</si>
  <si>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4 10  0.00   47 46 39.7449  -00  0  6.8063    1.009395313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</si>
  <si>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4 20  0.00   47 47  3.9360  -00  0  6.8071    1.009396938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</si>
  <si>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4 30  0.00   47 47 28.1270  -00  0  6.8079    1.009398564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</si>
  <si>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4 40  0.00   47 47 52.3179  -00  0  6.8086    1.009400189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</si>
  <si>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4 50  0.00   47 48 16.5088  -00  0  6.8094    1.009401814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</si>
  <si>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5  0  0.00   47 48 40.6996  -00  0  6.8102    1.009403439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</si>
  <si>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5 10  0.00   47 49  4.8902  -00  0  6.8109    1.009405063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</si>
  <si>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5 20  0.00   47 49 29.0808  -00  0  6.8117    1.009406687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</si>
  <si>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5 30  0.00   47 49 53.2714  -00  0  6.8124    1.009408312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</si>
  <si>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5 40  0.00   47 50 17.4618  -00  0  6.8132    1.009409935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</si>
  <si>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5 50  0.00   47 50 41.6521  -00  0  6.8139    1.009411559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</si>
  <si>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6  0  0.00   47 51  5.8424  -00  0  6.8147    1.009413183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</si>
  <si>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6 10  0.00   47 51 30.0326  -00  0  6.8154    1.009414806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</si>
  <si>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6 20  0.00   47 51 54.2227  -00  0  6.8162    1.009416429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</si>
  <si>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6 30  0.00   47 52 18.4127  -00  0  6.8169    1.009418052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</si>
  <si>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6 40  0.00   47 52 42.6026  -00  0  6.8177    1.009419675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</si>
  <si>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6 50  0.00   47 53  6.7925  -00  0  6.8184    1.009421297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</si>
  <si>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7  0  0.00   47 53 30.9822  -00  0  6.8192    1.009422919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</si>
  <si>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7 10  0.00   47 53 55.1719  -00  0  6.8199    1.009424541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</si>
  <si>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7 20  0.00   47 54 19.3615  -00  0  6.8207    1.009426163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</si>
  <si>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7 30  0.00   47 54 43.5510  -00  0  6.8214    1.009427785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</si>
  <si>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7 40  0.00   47 55  7.7404  -00  0  6.8221    1.009429406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</si>
  <si>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7 50  0.00   47 55 31.9298  -00  0  6.8229    1.009431028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</si>
  <si>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8  0  0.00   47 55 56.1190  -00  0  6.8236    1.009432649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</si>
  <si>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8 10  0.00   47 56 20.3082  -00  0  6.8243    1.009434270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</si>
  <si>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8 20  0.00   47 56 44.4973  -00  0  6.8250    1.009435890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</si>
  <si>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8 30  0.00   47 57  8.6863  -00  0  6.8258    1.009437511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</si>
  <si>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8 40  0.00   47 57 32.8752  -00  0  6.8265    1.009439131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</si>
  <si>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8 50  0.00   47 57 57.0640  -00  0  6.8272    1.009440751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</si>
  <si>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9  0  0.00   47 58 21.2528  -00  0  6.8279    1.009442371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</si>
  <si>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9 10  0.00   47 58 45.4414  -00  0  6.8287    1.009443990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</si>
  <si>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9 20  0.00   47 59  9.6300  -00  0  6.8294    1.009445610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</si>
  <si>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9 30  0.00   47 59 33.8185  -00  0  6.8301    1.009447229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</si>
  <si>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9 40  0.00   47 59 58.0069  -00  0  6.8308    1.009448848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</si>
  <si>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9 50  0.00   48  0 22.1952  -00  0  6.8315    1.009450467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</si>
  <si>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10  0  0.00   48  0 46.3835  -00  0  6.8322    1.009452085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</si>
  <si>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10 10  0.00   48  1 10.5716  -00  0  6.8329    1.009453703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</si>
  <si>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10 20  0.00   48  1 34.7597  -00  0  6.8336    1.009455322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</si>
  <si>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10 30  0.00   48  1 58.9477  -00  0  6.8343    1.009456940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</si>
  <si>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10 40  0.00   48  2 23.1356  -00  0  6.8351    1.009458557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</si>
  <si>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10 50  0.00   48  2 47.3234  -00  0  6.8358    1.009460175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</si>
  <si>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11  0  0.00   48  3 11.5111  -00  0  6.8365    1.009461792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</si>
  <si>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11 10  0.00   48  3 35.6988  -00  0  6.8372    1.009463409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</si>
  <si>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11 20  0.00   48  3 59.8863  -00  0  6.8379    1.009465026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</si>
  <si>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11 30  0.00   48  4 24.0738  -00  0  6.8385    1.009466643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</si>
  <si>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11 40  0.00   48  4 48.2612  -00  0  6.8392    1.009468259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</si>
  <si>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11 50  0.00   48  5 12.4485  -00  0  6.8399    1.009469876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</si>
  <si>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12  0  0.00   48  5 36.6357  -00  0  6.8406    1.009471492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</si>
  <si>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12 10  0.00   48  6  0.8229  -00  0  6.8413    1.009473108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</si>
  <si>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12 20  0.00   48  6 25.0099  -00  0  6.8420    1.009474723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</si>
  <si>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12 30  0.00   48  6 49.1969  -00  0  6.8427    1.009476339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</si>
  <si>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12 40  0.00   48  7 13.3838  -00  0  6.8434    1.009477954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</si>
  <si>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12 50  0.00   48  7 37.5706  -00  0  6.8441    1.009479569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</si>
  <si>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13  0  0.00   48  8  1.7573  -00  0  6.8447    1.009481184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</si>
  <si>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13 10  0.00   48  8 25.9439  -00  0  6.8454    1.009482799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</si>
  <si>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13 20  0.00   48  8 50.1305  -00  0  6.8461    1.009484413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</si>
  <si>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13 30  0.00   48  9 14.3169  -00  0  6.8468    1.009486028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</si>
  <si>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13 40  0.00   48  9 38.5033  -00  0  6.8474    1.009487642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</si>
  <si>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13 50  0.00   48 10  2.6896  -00  0  6.8481    1.009489256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</si>
  <si>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14  0  0.00   48 10 26.8758  -00  0  6.8488    1.009490869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</si>
  <si>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14 10  0.00   48 10 51.0619  -00  0  6.8494    1.009492483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</si>
  <si>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14 20  0.00   48 11 15.2479  -00  0  6.8501    1.009494096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</si>
  <si>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14 30  0.00   48 11 39.4339  -00  0  6.8508    1.009495709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</si>
  <si>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14 40  0.00   48 12  3.6198  -00  0  6.8514    1.009497322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</si>
  <si>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14 50  0.00   48 12 27.8055  -00  0  6.8521    1.009498934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</si>
  <si>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15  0  0.00   48 12 51.9912  -00  0  6.8528    1.009500547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</si>
  <si>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15 10  0.00   48 13 16.1768  -00  0  6.8534    1.009502159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</si>
  <si>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15 20  0.00   48 13 40.3624  -00  0  6.8541    1.009503771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</si>
  <si>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15 30  0.00   48 14  4.5478  -00  0  6.8547    1.009505383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</si>
  <si>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15 40  0.00   48 14 28.7332  -00  0  6.8554    1.009506994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</si>
  <si>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15 50  0.00   48 14 52.9184  -00  0  6.8560    1.009508606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</si>
  <si>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16  0  0.00   48 15 17.1036  -00  0  6.8567    1.009510217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</si>
  <si>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16 10  0.00   48 15 41.2887  -00  0  6.8573    1.009511828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</si>
  <si>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16 20  0.00   48 16  5.4737  -00  0  6.8580    1.009513439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</si>
  <si>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16 30  0.00   48 16 29.6587  -00  0  6.8586    1.009515049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</si>
  <si>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16 40  0.00   48 16 53.8435  -00  0  6.8593    1.009516660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</si>
  <si>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16 50  0.00   48 17 18.0283  -00  0  6.8599    1.009518270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</si>
  <si>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17  0  0.00   48 17 42.2129  -00  0  6.8605    1.009519880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</si>
  <si>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17 10  0.00   48 18  6.3975  -00  0  6.8612    1.009521490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</si>
  <si>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17 20  0.00   48 18 30.5820  -00  0  6.8618    1.009523099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</si>
  <si>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17 30  0.00   48 18 54.7664  -00  0  6.8625    1.009524709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</si>
  <si>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17 40  0.00   48 19 18.9508  -00  0  6.8631    1.009526318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</si>
  <si>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17 50  0.00   48 19 43.1350  -00  0  6.8637    1.009527927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</si>
  <si>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18  0  0.00   48 20  7.3192  -00  0  6.8643    1.009529536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</si>
  <si>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18 10  0.00   48 20 31.5032  -00  0  6.8650    1.009531144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</si>
  <si>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18 20  0.00   48 20 55.6872  -00  0  6.8656    1.009532753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</si>
  <si>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18 30  0.00   48 21 19.8711  -00  0  6.8662    1.009534361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</si>
  <si>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18 40  0.00   48 21 44.0550  -00  0  6.8668    1.009535969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</si>
  <si>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18 50  0.00   48 22  8.2387  -00  0  6.8675    1.009537576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</si>
  <si>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19  0  0.00   48 22 32.4223  -00  0  6.8681    1.009539184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</si>
  <si>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19 10  0.00   48 22 56.6059  -00  0  6.8687    1.009540791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</si>
  <si>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19 20  0.00   48 23 20.7894  -00  0  6.8693    1.009542398  -26.72    0.00     0.00</t>
    </r>
    <r>
      <rPr>
        <b/>
        <sz val="10"/>
        <rFont val="Arial Unicode MS"/>
        <family val="0"/>
      </rPr>
      <t xml:space="preserve"> </t>
    </r>
  </si>
  <si>
    <r>
      <t xml:space="preserve"> 24 11  2009 11  0  0.00  242  9 29.2812  +00  0  4.7842    0.987270487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</si>
  <si>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12  0  0.00  242 12  0.9419  +00  0  4.7897    0.987262407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</si>
  <si>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13  0  0.00  242 14 32.6045  +00  0  4.7952    0.987254334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</si>
  <si>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14  0  0.00  242 17  4.2690  +00  0  4.8006    0.987246267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</si>
  <si>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15  0  0.00  242 19 35.9355  +00  0  4.8060    0.987238206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</si>
  <si>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16  0  0.00  242 22  7.6040  +00  0  4.8114    0.987230152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</si>
  <si>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17  0  0.00  242 24 39.2743  +00  0  4.8167    0.987222105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</si>
  <si>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18  0  0.00  242 27 10.9466  +00  0  4.8220    0.987214064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</si>
  <si>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19  0  0.00  242 29 42.6208  +00  0  4.8273    0.987206030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</si>
  <si>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20  0  0.00  242 32 14.2969  +00  0  4.8325    0.987198002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</si>
  <si>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21  0  0.00  242 34 45.9749  +00  0  4.8377    0.987189981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</si>
  <si>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22  0  0.00  242 37 17.6549  +00  0  4.8429    0.987181967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</si>
  <si>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23  0  0.00  242 39 49.3367  +00  0  4.8480    0.987173959  -26.77    0.00     0.00</t>
    </r>
    <r>
      <rPr>
        <b/>
        <sz val="10"/>
        <rFont val="Arial Unicode MS"/>
        <family val="0"/>
      </rPr>
      <t xml:space="preserve"> </t>
    </r>
  </si>
  <si>
    <r>
      <t xml:space="preserve"> 25 11  2009  0  0  0.00  242 42 21.0205  +00  0  4.8531    0.987165958  -26.77    0.00     0.00</t>
    </r>
    <r>
      <rPr>
        <b/>
        <sz val="10"/>
        <rFont val="Arial Unicode MS"/>
        <family val="0"/>
      </rPr>
      <t xml:space="preserve"> </t>
    </r>
  </si>
  <si>
    <r>
      <t xml:space="preserve"> 25 11  2009  1  0  0.00  242 44 52.7062  +00  0  4.8582    0.987157963  -26.77    0.00     0.00</t>
    </r>
    <r>
      <rPr>
        <b/>
        <sz val="10"/>
        <rFont val="Arial Unicode MS"/>
        <family val="0"/>
      </rPr>
      <t xml:space="preserve"> </t>
    </r>
  </si>
  <si>
    <r>
      <t xml:space="preserve"> 25 11  2009  2  0  0.00  242 47 24.3938  +00  0  4.8632    0.987149976  -26.77    0.00     0.00</t>
    </r>
    <r>
      <rPr>
        <b/>
        <sz val="10"/>
        <rFont val="Arial Unicode MS"/>
        <family val="0"/>
      </rPr>
      <t xml:space="preserve"> </t>
    </r>
  </si>
  <si>
    <r>
      <t xml:space="preserve"> 25 11  2009  3  0  0.00  242 49 56.0833  +00  0  4.8682    0.987141995  -26.77    0.00     0.00</t>
    </r>
    <r>
      <rPr>
        <b/>
        <sz val="10"/>
        <rFont val="Arial Unicode MS"/>
        <family val="0"/>
      </rPr>
      <t xml:space="preserve"> </t>
    </r>
  </si>
  <si>
    <r>
      <t xml:space="preserve"> 25 11  2009  4  0  0.00  242 52 27.7747  +00  0  4.8731    0.987134021  -26.77    0.00     0.00</t>
    </r>
    <r>
      <rPr>
        <b/>
        <sz val="10"/>
        <rFont val="Arial Unicode MS"/>
        <family val="0"/>
      </rPr>
      <t xml:space="preserve"> </t>
    </r>
  </si>
  <si>
    <r>
      <t xml:space="preserve"> 25 11  2009  5  0  0.00  242 54 59.4680  +00  0  4.8781    0.987126054  -26.77    0.00     0.00</t>
    </r>
    <r>
      <rPr>
        <b/>
        <sz val="10"/>
        <rFont val="Arial Unicode MS"/>
        <family val="0"/>
      </rPr>
      <t xml:space="preserve"> </t>
    </r>
  </si>
  <si>
    <r>
      <t xml:space="preserve"> 25 11  2009  6  0  0.00  242 57 31.1632  +00  0  4.8829    0.987118093  -26.77    0.00     0.00</t>
    </r>
    <r>
      <rPr>
        <b/>
        <sz val="10"/>
        <rFont val="Arial Unicode MS"/>
        <family val="0"/>
      </rPr>
      <t xml:space="preserve"> </t>
    </r>
  </si>
  <si>
    <r>
      <t xml:space="preserve"> 25 11  2009  7  0  0.00  243  0  2.8603  +00  0  4.8878    0.987110140  -26.77    0.00     0.00</t>
    </r>
    <r>
      <rPr>
        <b/>
        <sz val="10"/>
        <rFont val="Arial Unicode MS"/>
        <family val="0"/>
      </rPr>
      <t xml:space="preserve"> </t>
    </r>
  </si>
  <si>
    <r>
      <t xml:space="preserve"> 25 11  2009  8  0  0.00  243  2 34.5593  +00  0  4.8926    0.987102193  -26.77    0.00     0.00</t>
    </r>
    <r>
      <rPr>
        <b/>
        <sz val="10"/>
        <rFont val="Arial Unicode MS"/>
        <family val="0"/>
      </rPr>
      <t xml:space="preserve"> </t>
    </r>
  </si>
  <si>
    <r>
      <t xml:space="preserve"> 25 11  2009  9  0  0.00  243  5  6.2602  +00  0  4.8973    0.987094253  -26.77    0.00     0.00</t>
    </r>
    <r>
      <rPr>
        <b/>
        <sz val="10"/>
        <rFont val="Arial Unicode MS"/>
        <family val="0"/>
      </rPr>
      <t xml:space="preserve"> </t>
    </r>
  </si>
  <si>
    <r>
      <t xml:space="preserve"> 25 11  2009 10  0  0.00  243  7 37.9629  +00  0  4.9021    0.987086320  -26.77    0.00     0.00</t>
    </r>
    <r>
      <rPr>
        <b/>
        <sz val="10"/>
        <rFont val="Arial Unicode MS"/>
        <family val="0"/>
      </rPr>
      <t xml:space="preserve"> </t>
    </r>
  </si>
  <si>
    <r>
      <t xml:space="preserve"> 25 11  2009 11  0  0.00  243 10  9.6676  +00  0  4.9068    0.987078394  -26.77    0.00     0.00</t>
    </r>
    <r>
      <rPr>
        <b/>
        <sz val="10"/>
        <rFont val="Arial Unicode MS"/>
        <family val="0"/>
      </rPr>
      <t xml:space="preserve"> </t>
    </r>
  </si>
  <si>
    <r>
      <t xml:space="preserve"> 25 11  2009 12  0  0.00  243 12 41.3741  +00  0  4.9114    0.987070475  -26.77    0.00     0.00</t>
    </r>
    <r>
      <rPr>
        <b/>
        <sz val="10"/>
        <rFont val="Arial Unicode MS"/>
        <family val="0"/>
      </rPr>
      <t xml:space="preserve"> </t>
    </r>
  </si>
  <si>
    <r>
      <t xml:space="preserve"> 25 11  2009 13  0  0.00  243 15 13.0825  +00  0  4.9160    0.987062563  -26.77    0.00     0.00</t>
    </r>
    <r>
      <rPr>
        <b/>
        <sz val="10"/>
        <rFont val="Arial Unicode MS"/>
        <family val="0"/>
      </rPr>
      <t xml:space="preserve"> </t>
    </r>
  </si>
  <si>
    <r>
      <t xml:space="preserve"> 25 11  2009 14  0  0.00  243 17 44.7929  +00  0  4.9206    0.987054658  -26.77    0.00     0.00</t>
    </r>
    <r>
      <rPr>
        <b/>
        <sz val="10"/>
        <rFont val="Arial Unicode MS"/>
        <family val="0"/>
      </rPr>
      <t xml:space="preserve"> </t>
    </r>
  </si>
  <si>
    <r>
      <t xml:space="preserve"> 25 11  2009 15  0  0.00  243 20 16.5050  +00  0  4.9251    0.987046760  -26.77    0.00     0.00</t>
    </r>
    <r>
      <rPr>
        <b/>
        <sz val="10"/>
        <rFont val="Arial Unicode MS"/>
        <family val="0"/>
      </rPr>
      <t xml:space="preserve"> </t>
    </r>
  </si>
  <si>
    <t>Heure</t>
  </si>
  <si>
    <t>Longitude</t>
  </si>
  <si>
    <t>Latitude</t>
  </si>
  <si>
    <t>(u.a.)</t>
  </si>
  <si>
    <t>u.a.</t>
  </si>
  <si>
    <t>q</t>
  </si>
  <si>
    <t>Rx</t>
  </si>
  <si>
    <t>Ry</t>
  </si>
  <si>
    <t>Dates et heures</t>
  </si>
  <si>
    <t>Dates déc.</t>
  </si>
  <si>
    <t>Tracé Soleil</t>
  </si>
  <si>
    <r>
      <t xml:space="preserve">  8 11  2009 23  0  0.00  226 32  2.0972  +00  0  3.6830    0.990593069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</si>
  <si>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 0  0  0.00  226 34 32.7275  +00  0  3.6795    0.990583388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</si>
  <si>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 1  0  0.00  226 37  3.3615  +00  0  3.6760    0.990573712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</si>
  <si>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 2  0  0.00  226 39 33.9990  +00  0  3.6725    0.990564041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</si>
  <si>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 3  0  0.00  226 42  4.6401  +00  0  3.6691    0.990554375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</si>
  <si>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 4  0  0.00  226 44 35.2847  +00  0  3.6656    0.990544715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</si>
  <si>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 5  0  0.00  226 47  5.9330  +00  0  3.6622    0.990535060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</si>
  <si>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 6  0  0.00  226 49 36.5848  +00  0  3.6587    0.990525409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</si>
  <si>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 7  0  0.00  226 52  7.2402  +00  0  3.6553    0.990515764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</si>
  <si>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 8  0  0.00  226 54 37.8992  +00  0  3.6519    0.990506124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</si>
  <si>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 9  0  0.00  226 57  8.5617  +00  0  3.6486    0.990496489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</si>
  <si>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10  0  0.00  226 59 39.2279  +00  0  3.6452    0.990486859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</si>
  <si>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11  0  0.00  227  2  9.8976  +00  0  3.6419    0.990477234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</si>
  <si>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12  0  0.00  227  4 40.5708  +00  0  3.6385    0.990467614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</si>
  <si>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13  0  0.00  227  7 11.2477  +00  0  3.6352    0.990457999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</si>
  <si>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14  0  0.00  227  9 41.9281  +00  0  3.6319    0.990448389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</si>
  <si>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15  0  0.00  227 12 12.6120  +00  0  3.6287    0.990438784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</si>
  <si>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16  0  0.00  227 14 43.2996  +00  0  3.6254    0.990429184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</si>
  <si>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17  0  0.00  227 17 13.9907  +00  0  3.6222    0.990419588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</si>
  <si>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18  0  0.00  227 19 44.6853  +00  0  3.6190    0.990409998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</si>
  <si>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19  0  0.00  227 22 15.3835  +00  0  3.6158    0.990400412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</si>
  <si>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20  0  0.00  227 24 46.0853  +00  0  3.6127    0.990390832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</si>
  <si>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21  0  0.00  227 27 16.7906  +00  0  3.6096    0.990381256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</si>
  <si>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22  0  0.00  227 29 47.4995  +00  0  3.6064    0.990371685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</si>
  <si>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23  0  0.00  227 32 18.2120  +00  0  3.6034    0.990362118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</si>
  <si>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 0  0  0.00  227 34 48.9280  +00  0  3.6003    0.990352557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</si>
  <si>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 1  0  0.00  227 37 19.6475  +00  0  3.5973    0.990343000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</si>
  <si>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 2  0  0.00  227 39 50.3706  +00  0  3.5943    0.990333448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</si>
  <si>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 3  0  0.00  227 42 21.0972  +00  0  3.5913    0.990323900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</si>
  <si>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 4  0  0.00  227 44 51.8274  +00  0  3.5883    0.990314358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</si>
  <si>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 5  0  0.00  227 47 22.5611  +00  0  3.5854    0.990304819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</si>
  <si>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 6  0  0.00  227 49 53.2984  +00  0  3.5825    0.990295286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</si>
  <si>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 7  0  0.00  227 52 24.0392  +00  0  3.5796    0.990285757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</si>
  <si>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 8  0  0.00  227 54 54.7835  +00  0  3.5768    0.990276233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</si>
  <si>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 9  0  0.00  227 57 25.5314  +00  0  3.5740    0.990266713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</si>
  <si>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10  0  0.00  227 59 56.2827  +00  0  3.5712    0.990257198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</si>
  <si>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11  0  0.00  228  2 27.0376  +00  0  3.5684    0.990247688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</si>
  <si>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12  0  0.00  228  4 57.7961  +00  0  3.5657    0.990238182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</si>
  <si>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13  0  0.00  228  7 28.5580  +00  0  3.5630    0.990228681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</si>
  <si>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14  0  0.00  228  9 59.3235  +00  0  3.5603    0.990219184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</si>
  <si>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15  0  0.00  228 12 30.0925  +00  0  3.5577    0.990209691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</si>
  <si>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16  0  0.00  228 15  0.8650  +00  0  3.5551    0.990200203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</si>
  <si>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17  0  0.00  228 17 31.6410  +00  0  3.5526    0.990190720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</si>
  <si>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18  0  0.00  228 20  2.4205  +00  0  3.5500    0.990181240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</si>
  <si>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19  0  0.00  228 22 33.2035  +00  0  3.5475    0.990171766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</si>
  <si>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20  0  0.00  228 25  3.9900  +00  0  3.5451    0.990162295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</si>
  <si>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21  0  0.00  228 27 34.7801  +00  0  3.5426    0.990152829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</si>
  <si>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22  0  0.00  228 30  5.5736  +00  0  3.5403    0.990143368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</si>
  <si>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23  0  0.00  228 32 36.3706  +00  0  3.5379    0.990133910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</si>
  <si>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 0  0  0.00  228 35  7.1711  +00  0  3.5356    0.990124457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</si>
  <si>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 1  0  0.00  228 37 37.9751  +00  0  3.5333    0.990115009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</si>
  <si>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 2  0  0.00  228 40  8.7825  +00  0  3.5310    0.990105564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</si>
  <si>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 3  0  0.00  228 42 39.5934  +00  0  3.5288    0.990096124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</si>
  <si>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 4  0  0.00  228 45 10.4079  +00  0  3.5267    0.990086688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</si>
  <si>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 5  0  0.00  228 47 41.2257  +00  0  3.5245    0.990077256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</si>
  <si>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 6  0  0.00  228 50 12.0471  +00  0  3.5224    0.990067829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</si>
  <si>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 7  0  0.00  228 52 42.8719  +00  0  3.5204    0.990058406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</si>
  <si>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 8  0  0.00  228 55 13.7002  +00  0  3.5183    0.990048987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</si>
  <si>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 9  0  0.00  228 57 44.5319  +00  0  3.5164    0.990039572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</si>
  <si>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10  0  0.00  229  0 15.3671  +00  0  3.5144    0.990030161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</si>
  <si>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11  0  0.00  229  2 46.2058  +00  0  3.5125    0.990020754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</si>
  <si>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12  0  0.00  229  5 17.0478  +00  0  3.5107    0.990011351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</si>
  <si>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13  0  0.00  229  7 47.8934  +00  0  3.5088    0.990001953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</si>
  <si>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14  0  0.00  229 10 18.7423  +00  0  3.5071    0.989992558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</si>
  <si>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15  0  0.00  229 12 49.5947  +00  0  3.5053    0.989983168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</si>
  <si>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16  0  0.00  229 15 20.4506  +00  0  3.5036    0.989973782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</si>
  <si>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17  0  0.00  229 17 51.3098  +00  0  3.5020    0.989964399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</si>
  <si>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18  0  0.00  229 20 22.1725  +00  0  3.5004    0.989955021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</si>
  <si>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 6  0  0.00  231 51 20.0227  +00  0  3.4907    0.989399164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</si>
  <si>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 7  0  0.00  231 53 51.0851  +00  0  3.4921    0.989390007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</si>
  <si>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 8  0  0.00  231 56 22.1507  +00  0  3.4935    0.989380853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</si>
  <si>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 9  0  0.00  231 58 53.2193  +00  0  3.4950    0.989371703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</si>
  <si>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10  0  0.00  232  1 24.2910  +00  0  3.4965    0.989362556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</si>
  <si>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11  0  0.00  232  3 55.3658  +00  0  3.4981    0.989353413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</si>
  <si>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12  0  0.00  232  6 26.4437  +00  0  3.4998    0.989344272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</si>
  <si>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13  0  0.00  232  8 57.5247  +00  0  3.5015    0.989335135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</si>
  <si>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14  0  0.00  232 11 28.6087  +00  0  3.5032    0.989326002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</si>
  <si>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15  0  0.00  232 13 59.6958  +00  0  3.5050    0.989316872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</si>
  <si>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16  0  0.00  232 16 30.7860  +00  0  3.5069    0.989307745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</si>
  <si>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17  0  0.00  232 19  1.8792  +00  0  3.5088    0.989298621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</si>
  <si>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18  0  0.00  232 21 32.9754  +00  0  3.5107    0.989289501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</si>
  <si>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19  0  0.00  232 24  4.0747  +00  0  3.5127    0.989280384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</si>
  <si>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20  0  0.00  232 26 35.1771  +00  0  3.5148    0.989271271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</si>
  <si>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21  0  0.00  232 29  6.2824  +00  0  3.5169    0.989262161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</si>
  <si>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22  0  0.00  232 31 37.3908  +00  0  3.5191    0.989253054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</si>
  <si>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23  0  0.00  232 34  8.5022  +00  0  3.5213    0.989243950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</si>
  <si>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 0  0  0.00  232 36 39.6166  +00  0  3.5235    0.989234850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</si>
  <si>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 1  0  0.00  232 39 10.7340  +00  0  3.5259    0.989225753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</si>
  <si>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 2  0  0.00  232 41 41.8545  +00  0  3.5282    0.989216659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</si>
  <si>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 3  0  0.00  232 44 12.9779  +00  0  3.5306    0.989207569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</si>
  <si>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 4  0  0.00  232 46 44.1042  +00  0  3.5331    0.989198482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</si>
  <si>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 5  0  0.00  232 49 15.2336  +00  0  3.5356    0.989189398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</si>
  <si>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 6  0  0.00  232 51 46.3660  +00  0  3.5382    0.989180317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</si>
  <si>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 7  0  0.00  232 54 17.5013  +00  0  3.5408    0.989171240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</si>
  <si>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 8  0  0.00  232 56 48.6395  +00  0  3.5435    0.989162166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</si>
  <si>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 9  0  0.00  232 59 19.7808  +00  0  3.5462    0.989153096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</si>
  <si>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10  0  0.00  233  1 50.9249  +00  0  3.5490    0.989144029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</si>
  <si>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11  0  0.00  233  4 22.0721  +00  0  3.5518    0.989134965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</si>
  <si>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12  0  0.00  233  6 53.2221  +00  0  3.5547    0.989125904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</si>
  <si>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13  0  0.00  233  9 24.3751  +00  0  3.5576    0.989116847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</si>
  <si>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14  0  0.00  233 11 55.5310  +00  0  3.5605    0.989107793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</si>
  <si>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15  0  0.00  233 14 26.6898  +00  0  3.5636    0.989098742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</si>
  <si>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16  0  0.00  233 16 57.8516  +00  0  3.5666    0.989089695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</si>
  <si>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17  0  0.00  233 19 29.0162  +00  0  3.5697    0.989080651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</si>
  <si>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18  0  0.00  233 22  0.1838  +00  0  3.5729    0.989071610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</si>
  <si>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19  0  0.00  233 24 31.3542  +00  0  3.5761    0.989062573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</si>
  <si>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20  0  0.00  233 27  2.5275  +00  0  3.5794    0.989053539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</si>
  <si>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21  0  0.00  233 29 33.7038  +00  0  3.5827    0.989044508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</si>
  <si>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22  0  0.00  233 32  4.8828  +00  0  3.5860    0.989035481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</si>
  <si>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23  0  0.00  233 34 36.0648  +00  0  3.5894    0.989026457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</si>
  <si>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 0  0  0.00  233 37  7.2496  +00  0  3.5929    0.989017436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</si>
  <si>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 1  0  0.00  233 39 38.4373  +00  0  3.5964    0.989008418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</si>
  <si>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 2  0  0.00  233 42  9.6278  +00  0  3.5999    0.988999404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</si>
  <si>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 3  0  0.00  233 44 40.8212  +00  0  3.6035    0.988990394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</si>
  <si>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 4  0  0.00  233 47 12.0174  +00  0  3.6071    0.988981386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</si>
  <si>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 5  0  0.00  233 49 43.2164  +00  0  3.6108    0.988972382  -26.76    0.00     0.00</t>
    </r>
    <r>
      <rPr>
        <b/>
        <sz val="10"/>
        <rFont val="Arial Unicode MS"/>
        <family val="0"/>
      </rPr>
      <t xml:space="preserve"> </t>
    </r>
  </si>
  <si>
    <r>
      <t xml:space="preserve">  8  5  2016 23 30  0.00   48 33 25.3485  -00  0  6.8841    1.009582511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</si>
  <si>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23 40  0.00   48 33 49.5297  -00  0  6.8847    1.009584113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</si>
  <si>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23 50  0.00   48 34 13.7109  -00  0  6.8853    1.009585715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</si>
  <si>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0  0  0.00   48 34 37.8920  -00  0  6.8859    1.009587316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</si>
  <si>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0 10  0.00   48 35  2.0729  -00  0  6.8864    1.009588917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</si>
  <si>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0 20  0.00   48 35 26.2538  -00  0  6.8870    1.009590518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</si>
  <si>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0 30  0.00   48 35 50.4347  -00  0  6.8875    1.009592119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</si>
  <si>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0 40  0.00   48 36 14.6154  -00  0  6.8881    1.009593720  -26.72    0.00     0.00</t>
    </r>
    <r>
      <rPr>
        <b/>
        <sz val="10"/>
        <rFont val="Arial Unicode MS"/>
        <family val="0"/>
      </rPr>
      <t xml:space="preserve"> </t>
    </r>
  </si>
  <si>
    <r>
      <t xml:space="preserve"> 16 11  2009  6  0  0.00  233 52 14.4183  +00  0  3.6145    0.988963382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</si>
  <si>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 7  0  0.00  233 54 45.6230  +00  0  3.6183    0.988954384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</si>
  <si>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 8  0  0.00  233 57 16.8305  +00  0  3.6221    0.988945390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</si>
  <si>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 9  0  0.00  233 59 48.0408  +00  0  3.6260    0.988936400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</si>
  <si>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10  0  0.00  234  2 19.2539  +00  0  3.6299    0.988927413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</si>
  <si>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11  0  0.00  234  4 50.4698  +00  0  3.6338    0.988918429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</si>
  <si>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12  0  0.00  234  7 21.6885  +00  0  3.6378    0.988909448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</si>
  <si>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13  0  0.00  234  9 52.9099  +00  0  3.6419    0.988900471  -26.76    0.00     0.00</t>
    </r>
    <r>
      <rPr>
        <b/>
        <sz val="10"/>
        <rFont val="Arial Unicode MS"/>
        <family val="0"/>
      </rPr>
      <t xml:space="preserve"> </t>
    </r>
  </si>
  <si>
    <r>
      <t xml:space="preserve">  9  5  2016  2  0  0.00   48 39 28.0582  -00  0  6.8925    1.009606518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</si>
  <si>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2 10  0.00   48 39 52.2381  -00  0  6.8931    1.009608117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</si>
  <si>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2 20  0.00   48 40 16.4180  -00  0  6.8936    1.009609716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</si>
  <si>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2 30  0.00   48 40 40.5978  -00  0  6.8942    1.009611314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</si>
  <si>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2 40  0.00   48 41  4.7775  -00  0  6.8947    1.009612912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</si>
  <si>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2 50  0.00   48 41 28.9571  -00  0  6.8952    1.009614510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</si>
  <si>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3  0  0.00   48 41 53.1366  -00  0  6.8958    1.009616108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</si>
  <si>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3 10  0.00   48 42 17.3161  -00  0  6.8963    1.009617706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</si>
  <si>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3 20  0.00   48 42 41.4954  -00  0  6.8968    1.009619303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</si>
  <si>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3 30  0.00   48 43  5.6747  -00  0  6.8974    1.009620901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</si>
  <si>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3 40  0.00   48 43 29.8539  -00  0  6.8979    1.009622498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</si>
  <si>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3 50  0.00   48 43 54.0330  -00  0  6.8984    1.009624095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</si>
  <si>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4  0  0.00   48 44 18.2120  -00  0  6.8990    1.009625691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</si>
  <si>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4 10  0.00   48 44 42.3909  -00  0  6.8995    1.009627288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</si>
  <si>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4 20  0.00   48 45  6.5698  -00  0  6.9000    1.009628884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</si>
  <si>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4 30  0.00   48 45 30.7485  -00  0  6.9005    1.009630480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</si>
  <si>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4 40  0.00   48 45 54.9272  -00  0  6.9011    1.009632076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</si>
  <si>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4 50  0.00   48 46 19.1058  -00  0  6.9016    1.009633672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</si>
  <si>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5  0  0.00   48 46 43.2843  -00  0  6.9021    1.009635267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</si>
  <si>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5 10  0.00   48 47  7.4627  -00  0  6.9026    1.009636862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</si>
  <si>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5 20  0.00   48 47 31.6410  -00  0  6.9031    1.009638457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</si>
  <si>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5 30  0.00   48 47 55.8192  -00  0  6.9036    1.009640052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</si>
  <si>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5 40  0.00   48 48 19.9974  -00  0  6.9041    1.009641647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</si>
  <si>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5 50  0.00   48 48 44.1754  -00  0  6.9047    1.009643241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</si>
  <si>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6  0  0.00   48 49  8.3534  -00  0  6.9052    1.009644836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</si>
  <si>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6 10  0.00   48 49 32.5313  -00  0  6.9057    1.009646430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</si>
  <si>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6 20  0.00   48 49 56.7091  -00  0  6.9062    1.009648024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</si>
  <si>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6 30  0.00   48 50 20.8868  -00  0  6.9067    1.009649617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</si>
  <si>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6 40  0.00   48 50 45.0644  -00  0  6.9072    1.009651211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</si>
  <si>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6 50  0.00   48 51  9.2420  -00  0  6.9077    1.009652804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</si>
  <si>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7  0  0.00   48 51 33.4194  -00  0  6.9082    1.009654397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</si>
  <si>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7 10  0.00   48 51 57.5968  -00  0  6.9087    1.009655990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</si>
  <si>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7 20  0.00   48 52 21.7741  -00  0  6.9092    1.009657583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</si>
  <si>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7 30  0.00   48 52 45.9513  -00  0  6.9096    1.009659175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</si>
  <si>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7 40  0.00   48 53 10.1284  -00  0  6.9101    1.009660767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</si>
  <si>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7 50  0.00   48 53 34.3054  -00  0  6.9106    1.009662359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</si>
  <si>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8  0  0.00   48 53 58.4824  -00  0  6.9111    1.009663951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</si>
  <si>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8 10  0.00   48 54 22.6592  -00  0  6.9116    1.009665543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</si>
  <si>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8 20  0.00   48 54 46.8360  -00  0  6.9121    1.009667134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</si>
  <si>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8 30  0.00   48 55 11.0127  -00  0  6.9126    1.009668726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</si>
  <si>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8 40  0.00   48 55 35.1893  -00  0  6.9130    1.009670317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</si>
  <si>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8 50  0.00   48 55 59.3658  -00  0  6.9135    1.009671908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</si>
  <si>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9  0  0.00   48 56 23.5422  -00  0  6.9140    1.009673498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</si>
  <si>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9 10  0.00   48 56 47.7185  -00  0  6.9145    1.009675089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</si>
  <si>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9 20  0.00   48 57 11.8948  -00  0  6.9149    1.009676679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</si>
  <si>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9 30  0.00   48 57 36.0709  -00  0  6.9154    1.009678269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</si>
  <si>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9 40  0.00   48 58  0.2470  -00  0  6.9159    1.009679859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</si>
  <si>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9 50  0.00   48 58 24.4230  -00  0  6.9164    1.009681449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</si>
  <si>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10  0  0.00   48 58 48.5989  -00  0  6.9168    1.009683038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</si>
  <si>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10 10  0.00   48 59 12.7747  -00  0  6.9173    1.009684628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</si>
  <si>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10 20  0.00   48 59 36.9504  -00  0  6.9177    1.009686217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</si>
  <si>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10 30  0.00   49  0  1.1261  -00  0  6.9182    1.009687806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</si>
  <si>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10 40  0.00   49  0 25.3016  -00  0  6.9187    1.009689394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</si>
  <si>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10 50  0.00   49  0 49.4771  -00  0  6.9191    1.009690983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</si>
  <si>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11  0  0.00   49  1 13.6525  -00  0  6.9196    1.009692571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</si>
  <si>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11 10  0.00   49  1 37.8278  -00  0  6.9200    1.009694159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</si>
  <si>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11 20  0.00   49  2  2.0030  -00  0  6.9205    1.009695747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</si>
  <si>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11 30  0.00   49  2 26.1781  -00  0  6.9209    1.009697335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</si>
  <si>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11 40  0.00   49  2 50.3531  -00  0  6.9214    1.009698923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</si>
  <si>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11 50  0.00   49  3 14.5281  -00  0  6.9218    1.009700510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</si>
  <si>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12  0  0.00   49  3 38.7029  -00  0  6.9223    1.009702097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</si>
  <si>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12 10  0.00   49  4  2.8777  -00  0  6.9227    1.009703684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</si>
  <si>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12 20  0.00   49  4 27.0524  -00  0  6.9232    1.009705271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</si>
  <si>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12 30  0.00   49  4 51.2270  -00  0  6.9236    1.009706857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</si>
  <si>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12 40  0.00   49  5 15.4015  -00  0  6.9241    1.009708444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</si>
  <si>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12 50  0.00   49  5 39.5759  -00  0  6.9245    1.009710030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</si>
  <si>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13  0  0.00   49  6  3.7502  -00  0  6.9249    1.009711616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</si>
  <si>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13 10  0.00   49  6 27.9245  -00  0  6.9254    1.009713202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</si>
  <si>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13 20  0.00   49  6 52.0987  -00  0  6.9258    1.009714787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</si>
  <si>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13 30  0.00   49  7 16.2727  -00  0  6.9262    1.009716372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</si>
  <si>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13 40  0.00   49  7 40.4467  -00  0  6.9267    1.009717958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</si>
  <si>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13 50  0.00   49  8  4.6206  -00  0  6.9271    1.009719543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</si>
  <si>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14  0  0.00   49  8 28.7944  -00  0  6.9275    1.009721127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</si>
  <si>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14 10  0.00   49  8 52.9682  -00  0  6.9279    1.009722712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</si>
  <si>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14 20  0.00   49  9 17.1418  -00  0  6.9284    1.009724296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</si>
  <si>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14 30  0.00   49  9 41.3154  -00  0  6.9288    1.009725881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</si>
  <si>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14 40  0.00   49 10  5.4888  -00  0  6.9292    1.009727465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</si>
  <si>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14 50  0.00   49 10 29.6622  -00  0  6.9296    1.009729048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</si>
  <si>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15  0  0.00   49 10 53.8355  -00  0  6.9300    1.009730632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</si>
  <si>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15 10  0.00   49 11 18.0087  -00  0  6.9304    1.009732215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</si>
  <si>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15 20  0.00   49 11 42.1818  -00  0  6.9309    1.009733799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</si>
  <si>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15 30  0.00   49 12  6.3549  -00  0  6.9313    1.009735382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</si>
  <si>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15 40  0.00   49 12 30.5278  -00  0  6.9317    1.009736964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</si>
  <si>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15 50  0.00   49 12 54.7007  -00  0  6.9321    1.009738547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</si>
  <si>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16  0  0.00   49 13 18.8734  -00  0  6.9325    1.009740130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</si>
  <si>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16 10  0.00   49 13 43.0461  -00  0  6.9329    1.009741712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</si>
  <si>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16 20  0.00   49 14  7.2187  -00  0  6.9333    1.009743294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</si>
  <si>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16 30  0.00   49 14 31.3912  -00  0  6.9337    1.009744876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</si>
  <si>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16 40  0.00   49 14 55.5637  -00  0  6.9341    1.009746457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</si>
  <si>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16 50  0.00   49 15 19.7360  -00  0  6.9345    1.009748039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</si>
  <si>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17  0  0.00   49 15 43.9083  -00  0  6.9349    1.009749620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</si>
  <si>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17 10  0.00   49 16  8.0804  -00  0  6.9353    1.009751201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</si>
  <si>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17 20  0.00   49 16 32.2525  -00  0  6.9357    1.009752782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</si>
  <si>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17 30  0.00   49 16 56.4245  -00  0  6.9361    1.009754363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</si>
  <si>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17 40  0.00   49 17 20.5964  -00  0  6.9365    1.009755943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</si>
  <si>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17 50  0.00   49 17 44.7682  -00  0  6.9369    1.009757523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</si>
  <si>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18  0  0.00   49 18  8.9399  -00  0  6.9372    1.009759103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</si>
  <si>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18 10  0.00   49 18 33.1116  -00  0  6.9376    1.009760683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</si>
  <si>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18 20  0.00   49 18 57.2831  -00  0  6.9380    1.009762263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</si>
  <si>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18 30  0.00   49 19 21.4546  -00  0  6.9384    1.009763843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</si>
  <si>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18 40  0.00   49 19 45.6260  -00  0  6.9388    1.009765422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</si>
  <si>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18 50  0.00   49 20  9.7972  -00  0  6.9392    1.009767001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</si>
  <si>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19  0  0.00   49 20 33.9684  -00  0  6.9395    1.009768580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</si>
  <si>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19 10  0.00   49 20 58.1396  -00  0  6.9399    1.009770159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</si>
  <si>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19 20  0.00   49 21 22.3106  -00  0  6.9403    1.009771737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</si>
  <si>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19 30  0.00   49 21 46.4815  -00  0  6.9407    1.009773316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</si>
  <si>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19 40  0.00   49 22 10.6524  -00  0  6.9410    1.009774894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</si>
  <si>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19 50  0.00   49 22 34.8232  -00  0  6.9414    1.009776472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</si>
  <si>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20  0  0.00   49 22 58.9938  -00  0  6.9418    1.009778049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</si>
  <si>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20 10  0.00   49 23 23.1644  -00  0  6.9421    1.009779627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</si>
  <si>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20 20  0.00   49 23 47.3349  -00  0  6.9425    1.009781204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</si>
  <si>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20 30  0.00   49 24 11.5053  -00  0  6.9429    1.009782782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</si>
  <si>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20 40  0.00   49 24 35.6757  -00  0  6.9432    1.009784359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</si>
  <si>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20 50  0.00   49 24 59.8459  -00  0  6.9436    1.009785935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</si>
  <si>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21  0  0.00   49 25 24.0161  -00  0  6.9439    1.009787512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</si>
  <si>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21 10  0.00   49 25 48.1861  -00  0  6.9443    1.009789088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</si>
  <si>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21 20  0.00   49 26 12.3561  -00  0  6.9446    1.009790665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</si>
  <si>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21 30  0.00   49 26 36.5260  -00  0  6.9450    1.009792241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</si>
  <si>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21 40  0.00   49 27  0.6958  -00  0  6.9453    1.009793816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</si>
  <si>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21 50  0.00   49 27 24.8655  -00  0  6.9457    1.009795392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</si>
  <si>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22  0  0.00   49 27 49.0352  -00  0  6.9460    1.009796968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</si>
  <si>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22 10  0.00   49 28 13.2047  -00  0  6.9464    1.009798543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</si>
  <si>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22 20  0.00   49 28 37.3742  -00  0  6.9467    1.009800118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</si>
  <si>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22 30  0.00   49 29  1.5435  -00  0  6.9471    1.009801693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</si>
  <si>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22 40  0.00   49 29 25.7128  -00  0  6.9474    1.009803267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</si>
  <si>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22 50  0.00   49 29 49.8820  -00  0  6.9478    1.009804842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</si>
  <si>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23  0  0.00   49 30 14.0511  -00  0  6.9481    1.009806416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</si>
  <si>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23 10  0.00   49 30 38.2202  -00  0  6.9484    1.009807990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</si>
  <si>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23 20  0.00   49 31  2.3891  -00  0  6.9488    1.009809564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</si>
  <si>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23 30  0.00   49 31 26.5579  -00  0  6.9491    1.009811138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</si>
  <si>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23 40  0.00   49 31 50.7267  -00  0  6.9494    1.009812711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</si>
  <si>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23 50  0.00   49 32 14.8954  -00  0  6.9498    1.009814285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</si>
  <si>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0  0  0.00   49 32 39.0639  -00  0  6.9501    1.009815858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</si>
  <si>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0 10  0.00   49 33  3.2324  -00  0  6.9504    1.009817431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</si>
  <si>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0 20  0.00   49 33 27.4008  -00  0  6.9507    1.009819004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</si>
  <si>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0 30  0.00   49 33 51.5692  -00  0  6.9511    1.009820576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</si>
  <si>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0 40  0.00   49 34 15.7374  -00  0  6.9514    1.009822149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</si>
  <si>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0 50  0.00   49 34 39.9055  -00  0  6.9517    1.009823721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</si>
  <si>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1  0  0.00   49 35  4.0736  -00  0  6.9520    1.009825293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</si>
  <si>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1 10  0.00   49 35 28.2416  -00  0  6.9523    1.009826865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</si>
  <si>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1 20  0.00   49 35 52.4094  -00  0  6.9527    1.009828436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</si>
  <si>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1 30  0.00   49 36 16.5772  -00  0  6.9530    1.009830008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</si>
  <si>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1 40  0.00   49 36 40.7449  -00  0  6.9533    1.009831579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</si>
  <si>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1 50  0.00   49 37  4.9126  -00  0  6.9536    1.009833150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</si>
  <si>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2  0  0.00   49 37 29.0801  -00  0  6.9539    1.009834721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</si>
  <si>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2 10  0.00   49 37 53.2475  -00  0  6.9542    1.009836291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</si>
  <si>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2 20  0.00   49 38 17.4149  -00  0  6.9545    1.009837862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</si>
  <si>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2 30  0.00   49 38 41.5822  -00  0  6.9548    1.009839432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</si>
  <si>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2 40  0.00   49 39  5.7493  -00  0  6.9551    1.009841002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</si>
  <si>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2 50  0.00   49 39 29.9164  -00  0  6.9554    1.009842572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</si>
  <si>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3  0  0.00   49 39 54.0834  -00  0  6.9557    1.009844142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</si>
  <si>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3 10  0.00   49 40 18.2504  -00  0  6.9560    1.009845711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</si>
  <si>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3 20  0.00   49 40 42.4172  -00  0  6.9563    1.009847281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</si>
  <si>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3 30  0.00   49 41  6.5839  -00  0  6.9566    1.009848850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</si>
  <si>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3 40  0.00   49 41 30.7506  -00  0  6.9569    1.009850419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</si>
  <si>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3 50  0.00   49 41 54.9172  -00  0  6.9572    1.009851987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</si>
  <si>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4  0  0.00   49 42 19.0836  -00  0  6.9575    1.009853556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</si>
  <si>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4 10  0.00   49 42 43.2500  -00  0  6.9578    1.009855124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</si>
  <si>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4 20  0.00   49 43  7.4163  -00  0  6.9581    1.009856693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</si>
  <si>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4 30  0.00   49 43 31.5826  -00  0  6.9584    1.009858260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</si>
  <si>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4 40  0.00   49 43 55.7487  -00  0  6.9586    1.009859828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</si>
  <si>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4 50  0.00   49 44 19.9147  -00  0  6.9589    1.009861396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</si>
  <si>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5  0  0.00   49 44 44.0807  -00  0  6.9592    1.009862963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</si>
  <si>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5 10  0.00   49 45  8.2466  -00  0  6.9595    1.009864531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</si>
  <si>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5 20  0.00   49 45 32.4123  -00  0  6.9598    1.009866098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</si>
  <si>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5 30  0.00   49 45 56.5780  -00  0  6.9600    1.009867664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</si>
  <si>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5 40  0.00   49 46 20.7436  -00  0  6.9603    1.009869231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</si>
  <si>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5 50  0.00   49 46 44.9091  -00  0  6.9606    1.009870798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</si>
  <si>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6  0  0.00   49 47  9.0746  -00  0  6.9608    1.009872364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</si>
  <si>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6 10  0.00   49 47 33.2399  -00  0  6.9611    1.009873930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</si>
  <si>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6 20  0.00   49 47 57.4052  -00  0  6.9614    1.009875496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</si>
  <si>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6 30  0.00   49 48 21.5703  -00  0  6.9617    1.009877062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</si>
  <si>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6 40  0.00   49 48 45.7354  -00  0  6.9619    1.009878627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</si>
  <si>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6 50  0.00   49 49  9.9004  -00  0  6.9622    1.009880192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</si>
  <si>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7  0  0.00   49 49 34.0653  -00  0  6.9624    1.009881758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</si>
  <si>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7 10  0.00   49 49 58.2301  -00  0  6.9627    1.009883323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</si>
  <si>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7 20  0.00   49 50 22.3948  -00  0  6.9630    1.009884887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</si>
  <si>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7 30  0.00   49 50 46.5595  -00  0  6.9632    1.009886452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</si>
  <si>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7 40  0.00   49 51 10.7240  -00  0  6.9635    1.009888016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</si>
  <si>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7 50  0.00   49 51 34.8885  -00  0  6.9637    1.009889580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</si>
  <si>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8  0  0.00   49 51 59.0528  -00  0  6.9640    1.009891145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</si>
  <si>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8 10  0.00   49 52 23.2171  -00  0  6.9642    1.009892708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</si>
  <si>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8 20  0.00   49 52 47.3813  -00  0  6.9645    1.009894272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</si>
  <si>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8 30  0.00   49 53 11.5454  -00  0  6.9647    1.009895835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</si>
  <si>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8 40  0.00   49 53 35.7095  -00  0  6.9650    1.009897399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</si>
  <si>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8 50  0.00   49 53 59.8734  -00  0  6.9652    1.009898962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</si>
  <si>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9  0  0.00   49 54 24.0372  -00  0  6.9655    1.009900525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</si>
  <si>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9 10  0.00   49 54 48.2010  -00  0  6.9657    1.009902087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</si>
  <si>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9 20  0.00   49 55 12.3647  -00  0  6.9659    1.009903650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</si>
  <si>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9 30  0.00   49 55 36.5283  -00  0  6.9662    1.009905212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</si>
  <si>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9 40  0.00   49 56  0.6918  -00  0  6.9664    1.009906774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</si>
  <si>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9 50  0.00   49 56 24.8552  -00  0  6.9667    1.009908336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</si>
  <si>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10  0  0.00   49 56 49.0185  -00  0  6.9669    1.009909898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</si>
  <si>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10 10  0.00   49 57 13.1817  -00  0  6.9671    1.009911460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</si>
  <si>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10 20  0.00   49 57 37.3449  -00  0  6.9674    1.009913021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</si>
  <si>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10 30  0.00   49 58  1.5079  -00  0  6.9676    1.009914582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</si>
  <si>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10 40  0.00   49 58 25.6709  -00  0  6.9678    1.009916143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</si>
  <si>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10 50  0.00   49 58 49.8338  -00  0  6.9680    1.009917704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</si>
  <si>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11  0  0.00   49 59 13.9966  -00  0  6.9683    1.009919265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</si>
  <si>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11 10  0.00   49 59 38.1593  -00  0  6.9685    1.009920825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</si>
  <si>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11 20  0.00   50  0  2.3219  -00  0  6.9687    1.009922385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</si>
  <si>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11 30  0.00   50  0 26.4844  -00  0  6.9689    1.009923946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</si>
  <si>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11 40  0.00   50  0 50.6468  -00  0  6.9691    1.009925505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</si>
  <si>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11 50  0.00   50  1 14.8092  -00  0  6.9694    1.009927065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</si>
  <si>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12  0  0.00   50  1 38.9715  -00  0  6.9696    1.009928625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</si>
  <si>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12 10  0.00   50  2  3.1336  -00  0  6.9698    1.009930184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</si>
  <si>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12 20  0.00   50  2 27.2957  -00  0  6.9700    1.009931743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</si>
  <si>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12 30  0.00   50  2 51.4577  -00  0  6.9702    1.009933302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</si>
  <si>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12 40  0.00   50  3 15.6196  -00  0  6.9704    1.009934861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</si>
  <si>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12 50  0.00   50  3 39.7815  -00  0  6.9706    1.009936419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</si>
  <si>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13  0  0.00   50  4  3.9432  -00  0  6.9708    1.009937978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</si>
  <si>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13 10  0.00   50  4 28.1049  -00  0  6.9710    1.009939536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</si>
  <si>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13 20  0.00   50  4 52.2664  -00  0  6.9712    1.009941094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</si>
  <si>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13 30  0.00   50  5 16.4279  -00  0  6.9714    1.009942652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</si>
  <si>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13 40  0.00   50  5 40.5893  -00  0  6.9716    1.009944210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</si>
  <si>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13 50  0.00   50  6  4.7506  -00  0  6.9718    1.009945767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</si>
  <si>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14  0  0.00   50  6 28.9118  -00  0  6.9720    1.009947324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</si>
  <si>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14 10  0.00   50  6 53.0729  -00  0  6.9722    1.009948882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</si>
  <si>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14 20  0.00   50  7 17.2339  -00  0  6.9724    1.009950438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</si>
  <si>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14 30  0.00   50  7 41.3949  -00  0  6.9726    1.009951995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</si>
  <si>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14 40  0.00   50  8  5.5557  -00  0  6.9728    1.009953552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</si>
  <si>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14 50  0.00   50  8 29.7165  -00  0  6.9730    1.009955108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</si>
  <si>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15  0  0.00   50  8 53.8772  -00  0  6.9732    1.009956664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</si>
  <si>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15 10  0.00   50  9 18.0378  -00  0  6.9734    1.009958220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</si>
  <si>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15 20  0.00   50  9 42.1983  -00  0  6.9736    1.009959776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</si>
  <si>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15 30  0.00   50 10  6.3587  -00  0  6.9737    1.009961332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</si>
  <si>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15 40  0.00   50 10 30.5190  -00  0  6.9739    1.009962887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</si>
  <si>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15 50  0.00   50 10 54.6793  -00  0  6.9741    1.009964442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</si>
  <si>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16  0  0.00   50 11 18.8394  -00  0  6.9743    1.009965998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</si>
  <si>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16 10  0.00   50 11 42.9995  -00  0  6.9745    1.009967552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</si>
  <si>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16 20  0.00   50 12  7.1595  -00  0  6.9746    1.009969107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</si>
  <si>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16 30  0.00   50 12 31.3193  -00  0  6.9748    1.009970662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</si>
  <si>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16 40  0.00   50 12 55.4791  -00  0  6.9750    1.009972216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</si>
  <si>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16 50  0.00   50 13 19.6389  -00  0  6.9752    1.009973770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</si>
  <si>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17  0  0.00   50 13 43.7985  -00  0  6.9753    1.009975324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</si>
  <si>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17 10  0.00   50 14  7.9580  -00  0  6.9755    1.009976878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</si>
  <si>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17 20  0.00   50 14 32.1175  -00  0  6.9757    1.009978431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</si>
  <si>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17 30  0.00   50 14 56.2768  -00  0  6.9758    1.009979985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</si>
  <si>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17 40  0.00   50 15 20.4361  -00  0  6.9760    1.009981538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</si>
  <si>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17 50  0.00   50 15 44.5953  -00  0  6.9762    1.009983091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</si>
  <si>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18  0  0.00   50 16  8.7544  -00  0  6.9763    1.009984644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</si>
  <si>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18 10  0.00   50 16 32.9134  -00  0  6.9765    1.009986197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</si>
  <si>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18 20  0.00   50 16 57.0723  -00  0  6.9766    1.009987749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</si>
  <si>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18 30  0.00   50 17 21.2311  -00  0  6.9768    1.009989302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</si>
  <si>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18 40  0.00   50 17 45.3899  -00  0  6.9769    1.009990854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</si>
  <si>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18 50  0.00   50 18  9.5485  -00  0  6.9771    1.009992406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</si>
  <si>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19  0  0.00   50 18 33.7071  -00  0  6.9773    1.009993957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</si>
  <si>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19 10  0.00   50 18 57.8656  -00  0  6.9774    1.009995509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</si>
  <si>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19 20  0.00   50 19 22.0240  -00  0  6.9776    1.009997060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</si>
  <si>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19 30  0.00   50 19 46.1823  -00  0  6.9777    1.009998612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</si>
  <si>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19 40  0.00   50 20 10.3405  -00  0  6.9779    1.010000163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</si>
  <si>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19 50  0.00   50 20 34.4986  -00  0  6.9780    1.010001713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</si>
  <si>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20  0  0.00   50 20 58.6566  -00  0  6.9781    1.010003264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</si>
  <si>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20 10  0.00   50 21 22.8146  -00  0  6.9783    1.010004815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</si>
  <si>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20 20  0.00   50 21 46.9724  -00  0  6.9784    1.010006365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</si>
  <si>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20 30  0.00   50 22 11.1302  -00  0  6.9786    1.010007915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</si>
  <si>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20 40  0.00   50 22 35.2879  -00  0  6.9787    1.010009465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</si>
  <si>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20 50  0.00   50 22 59.4455  -00  0  6.9788    1.010011015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</si>
  <si>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21  0  0.00   50 23 23.6030  -00  0  6.9790    1.010012564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</si>
  <si>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21 10  0.00   50 23 47.7604  -00  0  6.9791    1.010014114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</si>
  <si>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21 20  0.00   50 24 11.9178  -00  0  6.9792    1.010015663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</si>
  <si>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21 30  0.00   50 24 36.0750  -00  0  6.9794    1.010017212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</si>
  <si>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21 40  0.00   50 25  0.2322  -00  0  6.9795    1.010018761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</si>
  <si>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21 50  0.00   50 25 24.3892  -00  0  6.9796    1.010020309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</si>
  <si>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22  0  0.00   50 25 48.5462  -00  0  6.9797    1.010021858  -26.72    0.00     0.00</t>
    </r>
    <r>
      <rPr>
        <b/>
        <sz val="10"/>
        <rFont val="Arial Unicode MS"/>
        <family val="0"/>
      </rPr>
      <t xml:space="preserve"> </t>
    </r>
  </si>
  <si>
    <r>
      <t xml:space="preserve">  Planete  1 Mercure</t>
    </r>
    <r>
      <rPr>
        <b/>
        <sz val="10"/>
        <rFont val="Arial Unicode MS"/>
        <family val="0"/>
      </rPr>
      <t xml:space="preserve"> </t>
    </r>
  </si>
  <si>
    <t>Soleil</t>
  </si>
  <si>
    <t>Mercure</t>
  </si>
  <si>
    <t>Date</t>
  </si>
  <si>
    <t>Distance</t>
  </si>
  <si>
    <t>(°)</t>
  </si>
  <si>
    <t>(')</t>
  </si>
  <si>
    <r>
      <t xml:space="preserve">                       EPHEMERIDES DES CORPS DU SYSTEME SOLAIRE  </t>
    </r>
    <r>
      <rPr>
        <b/>
        <sz val="10"/>
        <rFont val="Arial Unicode MS"/>
        <family val="0"/>
      </rPr>
      <t xml:space="preserve"> </t>
    </r>
  </si>
  <si>
    <r>
      <t xml:space="preserve"> #######################################################################################</t>
    </r>
    <r>
      <rPr>
        <b/>
        <sz val="10"/>
        <rFont val="Arial Unicode MS"/>
        <family val="0"/>
      </rPr>
      <t xml:space="preserve"> </t>
    </r>
  </si>
  <si>
    <r>
      <t xml:space="preserve"> </t>
    </r>
    <r>
      <rPr>
        <b/>
        <sz val="10"/>
        <rFont val="Arial Unicode MS"/>
        <family val="0"/>
      </rPr>
      <t xml:space="preserve"> </t>
    </r>
  </si>
  <si>
    <r>
      <t xml:space="preserve">  Planete 11 Soleil</t>
    </r>
    <r>
      <rPr>
        <b/>
        <sz val="10"/>
        <rFont val="Arial Unicode MS"/>
        <family val="0"/>
      </rPr>
      <t xml:space="preserve"> </t>
    </r>
  </si>
  <si>
    <r>
      <t xml:space="preserve">  Theorie planetaire DE405/LE405</t>
    </r>
    <r>
      <rPr>
        <b/>
        <sz val="10"/>
        <rFont val="Arial Unicode MS"/>
        <family val="0"/>
      </rPr>
      <t xml:space="preserve"> </t>
    </r>
  </si>
  <si>
    <r>
      <t xml:space="preserve">  Coordonnees Astrometriques J2000</t>
    </r>
    <r>
      <rPr>
        <b/>
        <sz val="10"/>
        <rFont val="Arial Unicode MS"/>
        <family val="0"/>
      </rPr>
      <t xml:space="preserve"> </t>
    </r>
  </si>
  <si>
    <r>
      <t xml:space="preserve">  Centre du repere : geocentre</t>
    </r>
    <r>
      <rPr>
        <b/>
        <sz val="10"/>
        <rFont val="Arial Unicode MS"/>
        <family val="0"/>
      </rPr>
      <t xml:space="preserve"> </t>
    </r>
  </si>
  <si>
    <r>
      <t xml:space="preserve">  Coordonnees ecliptiques (lambda, beta)</t>
    </r>
    <r>
      <rPr>
        <b/>
        <sz val="10"/>
        <rFont val="Arial Unicode MS"/>
        <family val="0"/>
      </rPr>
      <t xml:space="preserve"> </t>
    </r>
  </si>
  <si>
    <r>
      <t xml:space="preserve">          Date UTC            Long.            Lat.          Distance     V.Mag   Phase   Elong.</t>
    </r>
    <r>
      <rPr>
        <b/>
        <sz val="10"/>
        <rFont val="Arial Unicode MS"/>
        <family val="0"/>
      </rPr>
      <t xml:space="preserve"> </t>
    </r>
  </si>
  <si>
    <r>
      <t xml:space="preserve">              h  m  s       o  '  "         o  '  "            ua.                  o        o</t>
    </r>
    <r>
      <rPr>
        <b/>
        <sz val="10"/>
        <rFont val="Arial Unicode MS"/>
        <family val="0"/>
      </rPr>
      <t xml:space="preserve"> </t>
    </r>
  </si>
  <si>
    <t>Passage de Mercure devant le Soleil</t>
  </si>
  <si>
    <r>
      <t xml:space="preserve"> 11 11  2009 19  0  0.00  229 22 53.0386  +00  0  3.4988    0.989945647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</si>
  <si>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20  0  0.00  229 25 23.9081  +00  0  3.4973    0.989936277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</si>
  <si>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21  0  0.00  229 27 54.7811  +00  0  3.4958    0.989926910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</si>
  <si>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22  0  0.00  229 30 25.6574  +00  0  3.4944    0.989917548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</si>
  <si>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23  0  0.00  229 32 56.5371  +00  0  3.4930    0.989908189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</si>
  <si>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 0  0  0.00  229 35 27.4203  +00  0  3.4916    0.989898835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</si>
  <si>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 1  0  0.00  229 37 58.3068  +00  0  3.4903    0.989889484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</si>
  <si>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 2  0  0.00  229 40 29.1967  +00  0  3.4891    0.989880137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</si>
  <si>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 3  0  0.00  229 43  0.0900  +00  0  3.4878    0.989870795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</si>
  <si>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 4  0  0.00  229 45 30.9867  +00  0  3.4867    0.989861456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</si>
  <si>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 5  0  0.00  229 48  1.8868  +00  0  3.4855    0.989852120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</si>
  <si>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 6  0  0.00  229 50 32.7902  +00  0  3.4845    0.989842789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</si>
  <si>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 7  0  0.00  229 53  3.6970  +00  0  3.4834    0.989833462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</si>
  <si>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 8  0  0.00  229 55 34.6071  +00  0  3.4825    0.989824138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</si>
  <si>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 9  0  0.00  229 58  5.5207  +00  0  3.4815    0.989814818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</si>
  <si>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10  0  0.00  230  0 36.4375  +00  0  3.4806    0.989805502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</si>
  <si>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11  0  0.00  230  3  7.3577  +00  0  3.4798    0.989796189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</si>
  <si>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12  0  0.00  230  5 38.2813  +00  0  3.4790    0.989786881  -26.76    0.00     0.00</t>
    </r>
    <r>
      <rPr>
        <b/>
        <sz val="10"/>
        <rFont val="Arial Unicode MS"/>
        <family val="0"/>
      </rPr>
      <t xml:space="preserve"> </t>
    </r>
  </si>
  <si>
    <r>
      <t xml:space="preserve"> 11  5  2016  2 10  0.00   50 35 52.4420  -00  0  6.9824    1.010060511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</si>
  <si>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2 20  0.00   50 36 16.5967  -00  0  6.9825    1.010062055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</si>
  <si>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2 30  0.00   50 36 40.7513  -00  0  6.9826    1.010063599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</si>
  <si>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2 40  0.00   50 37  4.9058  -00  0  6.9827    1.010065142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</si>
  <si>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2 50  0.00   50 37 29.0602  -00  0  6.9828    1.010066685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</si>
  <si>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3  0  0.00   50 37 53.2146  -00  0  6.9829    1.010068228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</si>
  <si>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3 10  0.00   50 38 17.3688  -00  0  6.9829    1.010069771  -26.72    0.00     0.00</t>
    </r>
    <r>
      <rPr>
        <b/>
        <sz val="10"/>
        <rFont val="Arial Unicode MS"/>
        <family val="0"/>
      </rPr>
      <t xml:space="preserve"> </t>
    </r>
  </si>
  <si>
    <r>
      <t xml:space="preserve"> 12 11  2009 21  0  0.00  230 28 16.7430  +00  0  3.4740    0.989703270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</si>
  <si>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22  0  0.00  230 30 47.6998  +00  0  3.4737    0.989693999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</si>
  <si>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23  0  0.00  230 33 18.6598  +00  0  3.4734    0.989684731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</si>
  <si>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 0  0  0.00  230 35 49.6231  +00  0  3.4732    0.989675466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</si>
  <si>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 1  0  0.00  230 38 20.5897  +00  0  3.4731    0.989666205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</si>
  <si>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 2  0  0.00  230 40 51.5595  +00  0  3.4730    0.989656948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</si>
  <si>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 3  0  0.00  230 43 22.5326  +00  0  3.4729    0.989647694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</si>
  <si>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 4  0  0.00  230 45 53.5090  +00  0  3.4729    0.989638444  -26.76    0.00     0.00</t>
    </r>
    <r>
      <rPr>
        <b/>
        <sz val="10"/>
        <rFont val="Arial Unicode MS"/>
        <family val="0"/>
      </rPr>
      <t xml:space="preserve"> </t>
    </r>
  </si>
  <si>
    <r>
      <t xml:space="preserve"> 11  5  2016  4 30  0.00   50 41 30.5996  -00  0  6.9836    1.010082108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</si>
  <si>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4 40  0.00   50 41 54.7530  -00  0  6.9836    1.010083649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</si>
  <si>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4 50  0.00   50 42 18.9064  -00  0  6.9837    1.010085190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</si>
  <si>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5  0  0.00   50 42 43.0597  -00  0  6.9838    1.010086731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</si>
  <si>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5 10  0.00   50 43  7.2129  -00  0  6.9838    1.010088272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</si>
  <si>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5 20  0.00   50 43 31.3660  -00  0  6.9839    1.010089813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</si>
  <si>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5 30  0.00   50 43 55.5190  -00  0  6.9839    1.010091353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</si>
  <si>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5 40  0.00   50 44 19.6719  -00  0  6.9840    1.010092893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</si>
  <si>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5 50  0.00   50 44 43.8247  -00  0  6.9841    1.010094433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</si>
  <si>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6  0  0.00   50 45  7.9775  -00  0  6.9841    1.010095973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</si>
  <si>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6 10  0.00   50 45 32.1301  -00  0  6.9842    1.010097513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</si>
  <si>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6 20  0.00   50 45 56.2827  -00  0  6.9842    1.010099052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</si>
  <si>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6 30  0.00   50 46 20.4352  -00  0  6.9843    1.010100592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</si>
  <si>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6 40  0.00   50 46 44.5876  -00  0  6.9843    1.010102131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</si>
  <si>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6 50  0.00   50 47  8.7399  -00  0  6.9844    1.010103670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</si>
  <si>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7  0  0.00   50 47 32.8921  -00  0  6.9844    1.010105209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</si>
  <si>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7 10  0.00   50 47 57.0442  -00  0  6.9845    1.010106747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</si>
  <si>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7 20  0.00   50 48 21.1962  -00  0  6.9845    1.010108286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</si>
  <si>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7 30  0.00   50 48 45.3482  -00  0  6.9846    1.010109824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</si>
  <si>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7 40  0.00   50 49  9.5000  -00  0  6.9846    1.010111362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</si>
  <si>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7 50  0.00   50 49 33.6518  -00  0  6.9847    1.010112900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</si>
  <si>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8  0  0.00   50 49 57.8035  -00  0  6.9847    1.010114438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</si>
  <si>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8 10  0.00   50 50 21.9551  -00  0  6.9848    1.010115975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</si>
  <si>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8 20  0.00   50 50 46.1066  -00  0  6.9848    1.010117513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</si>
  <si>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8 30  0.00   50 51 10.2580  -00  0  6.9848    1.010119050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</si>
  <si>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8 40  0.00   50 51 34.4094  -00  0  6.9849    1.010120587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</si>
  <si>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8 50  0.00   50 51 58.5606  -00  0  6.9849    1.010122124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</si>
  <si>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9  0  0.00   50 52 22.7118  -00  0  6.9849    1.010123660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</si>
  <si>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9 10  0.00   50 52 46.8628  -00  0  6.9850    1.010125197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</si>
  <si>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9 20  0.00   50 53 11.0138  -00  0  6.9850    1.010126733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</si>
  <si>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9 30  0.00   50 53 35.1647  -00  0  6.9850    1.010128269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</si>
  <si>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9 40  0.00   50 53 59.3155  -00  0  6.9851    1.010129805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</si>
  <si>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9 50  0.00   50 54 23.4662  -00  0  6.9851    1.010131341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</si>
  <si>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10  0  0.00   50 54 47.6168  -00  0  6.9851    1.010132877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</si>
  <si>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10 10  0.00   50 55 11.7674  -00  0  6.9851    1.010134412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</si>
  <si>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10 20  0.00   50 55 35.9178  -00  0  6.9852    1.010135947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</si>
  <si>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10 30  0.00   50 56  0.0682  -00  0  6.9852    1.010137482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</si>
  <si>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10 40  0.00   50 56 24.2185  -00  0  6.9852    1.010139017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</si>
  <si>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10 50  0.00   50 56 48.3686  -00  0  6.9852    1.010140552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</si>
  <si>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11  0  0.00   50 57 12.5187  -00  0  6.9852    1.010142087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</si>
  <si>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11 10  0.00   50 57 36.6687  -00  0  6.9853    1.010143621  -26.72    0.00     0.00</t>
    </r>
    <r>
      <rPr>
        <b/>
        <sz val="10"/>
        <rFont val="Arial Unicode MS"/>
        <family val="0"/>
      </rPr>
      <t xml:space="preserve"> </t>
    </r>
  </si>
  <si>
    <r>
      <t>#######################################################################################</t>
    </r>
    <r>
      <rPr>
        <b/>
        <sz val="10"/>
        <rFont val="Arial Unicode MS"/>
        <family val="0"/>
      </rPr>
      <t xml:space="preserve"> </t>
    </r>
  </si>
  <si>
    <r>
      <t xml:space="preserve">  8  5  2016  0  0  0.00   50 10 31.1991  +00 22 43.6307    0.562784517    5.49  174.16     2.59</t>
    </r>
    <r>
      <rPr>
        <b/>
        <sz val="10"/>
        <rFont val="Arial Unicode MS"/>
        <family val="0"/>
      </rPr>
      <t xml:space="preserve"> </t>
    </r>
  </si>
  <si>
    <r>
      <t xml:space="preserve">  8  5  2016  0 10  0.00   50 10 16.5545  +00 22 36.5314    0.562753016    5.49  174.18     2.58</t>
    </r>
    <r>
      <rPr>
        <b/>
        <sz val="10"/>
        <rFont val="Arial Unicode MS"/>
        <family val="0"/>
      </rPr>
      <t xml:space="preserve"> </t>
    </r>
  </si>
  <si>
    <r>
      <t xml:space="preserve">  8  5  2016  0 20  0.00   50 10  1.9059  +00 22 29.4310    0.562721575    5.50  174.21     2.57</t>
    </r>
    <r>
      <rPr>
        <b/>
        <sz val="10"/>
        <rFont val="Arial Unicode MS"/>
        <family val="0"/>
      </rPr>
      <t xml:space="preserve"> </t>
    </r>
  </si>
  <si>
    <r>
      <t xml:space="preserve">  8  5  2016  0 30  0.00   50  9 47.2532  +00 22 22.3295    0.562690194    5.50  174.23     2.56</t>
    </r>
    <r>
      <rPr>
        <b/>
        <sz val="10"/>
        <rFont val="Arial Unicode MS"/>
        <family val="0"/>
      </rPr>
      <t xml:space="preserve"> </t>
    </r>
  </si>
  <si>
    <r>
      <t xml:space="preserve">  8  5  2016  0 40  0.00   50  9 32.5966  +00 22 15.2268    0.562658873    5.50  174.26     2.54</t>
    </r>
    <r>
      <rPr>
        <b/>
        <sz val="10"/>
        <rFont val="Arial Unicode MS"/>
        <family val="0"/>
      </rPr>
      <t xml:space="preserve"> </t>
    </r>
  </si>
  <si>
    <r>
      <t xml:space="preserve">  8  5  2016  0 50  0.00   50  9 17.9359  +00 22  8.1230    0.562627613    5.51  174.28     2.53</t>
    </r>
    <r>
      <rPr>
        <b/>
        <sz val="10"/>
        <rFont val="Arial Unicode MS"/>
        <family val="0"/>
      </rPr>
      <t xml:space="preserve"> </t>
    </r>
  </si>
  <si>
    <r>
      <t xml:space="preserve">  8  5  2016  1  0  0.00   50  9  3.2713  +00 22  1.0181    0.562596412    5.51  174.31     2.52</t>
    </r>
    <r>
      <rPr>
        <b/>
        <sz val="10"/>
        <rFont val="Arial Unicode MS"/>
        <family val="0"/>
      </rPr>
      <t xml:space="preserve"> </t>
    </r>
  </si>
  <si>
    <r>
      <t xml:space="preserve">  8  5  2016  1 10  0.00   50  8 48.6028  +00 21 53.9120    0.562565272    5.51  174.33     2.51</t>
    </r>
    <r>
      <rPr>
        <b/>
        <sz val="10"/>
        <rFont val="Arial Unicode MS"/>
        <family val="0"/>
      </rPr>
      <t xml:space="preserve"> </t>
    </r>
  </si>
  <si>
    <r>
      <t xml:space="preserve">  8  5  2016  1 20  0.00   50  8 33.9303  +00 21 46.8048    0.562534192    5.51  174.36     2.50</t>
    </r>
    <r>
      <rPr>
        <b/>
        <sz val="10"/>
        <rFont val="Arial Unicode MS"/>
        <family val="0"/>
      </rPr>
      <t xml:space="preserve"> </t>
    </r>
  </si>
  <si>
    <r>
      <t xml:space="preserve">  8  5  2016  1 30  0.00   50  8 19.2538  +00 21 39.6964    0.562503173    5.52  174.38     2.49</t>
    </r>
    <r>
      <rPr>
        <b/>
        <sz val="10"/>
        <rFont val="Arial Unicode MS"/>
        <family val="0"/>
      </rPr>
      <t xml:space="preserve"> </t>
    </r>
  </si>
  <si>
    <r>
      <t xml:space="preserve">  8  5  2016  1 40  0.00   50  8  4.5735  +00 21 32.5869    0.562472213    5.52  174.41     2.48</t>
    </r>
    <r>
      <rPr>
        <b/>
        <sz val="10"/>
        <rFont val="Arial Unicode MS"/>
        <family val="0"/>
      </rPr>
      <t xml:space="preserve"> </t>
    </r>
  </si>
  <si>
    <r>
      <t xml:space="preserve">  8  5  2016  1 50  0.00   50  7 49.8892  +00 21 25.4764    0.562441314    5.52  174.43     2.47</t>
    </r>
    <r>
      <rPr>
        <b/>
        <sz val="10"/>
        <rFont val="Arial Unicode MS"/>
        <family val="0"/>
      </rPr>
      <t xml:space="preserve"> </t>
    </r>
  </si>
  <si>
    <r>
      <t xml:space="preserve">  8  5  2016  2  0  0.00   50  7 35.2011  +00 21 18.3646    0.562410475    5.53  174.46     2.46</t>
    </r>
    <r>
      <rPr>
        <b/>
        <sz val="10"/>
        <rFont val="Arial Unicode MS"/>
        <family val="0"/>
      </rPr>
      <t xml:space="preserve"> </t>
    </r>
  </si>
  <si>
    <r>
      <t xml:space="preserve">  8  5  2016  2 10  0.00   50  7 20.5090  +00 21 11.2518    0.562379696    5.53  174.49     2.45</t>
    </r>
    <r>
      <rPr>
        <b/>
        <sz val="10"/>
        <rFont val="Arial Unicode MS"/>
        <family val="0"/>
      </rPr>
      <t xml:space="preserve"> </t>
    </r>
  </si>
  <si>
    <r>
      <t xml:space="preserve">  8  5  2016  2 20  0.00   50  7  5.8131  +00 21  4.1379    0.562348977    5.53  174.51     2.43</t>
    </r>
    <r>
      <rPr>
        <b/>
        <sz val="10"/>
        <rFont val="Arial Unicode MS"/>
        <family val="0"/>
      </rPr>
      <t xml:space="preserve"> </t>
    </r>
  </si>
  <si>
    <r>
      <t xml:space="preserve">  8  5  2016  2 30  0.00   50  6 51.1134  +00 20 57.0228    0.562318318    5.54  174.54     2.42</t>
    </r>
    <r>
      <rPr>
        <b/>
        <sz val="10"/>
        <rFont val="Arial Unicode MS"/>
        <family val="0"/>
      </rPr>
      <t xml:space="preserve"> </t>
    </r>
  </si>
  <si>
    <r>
      <t xml:space="preserve">  8  5  2016  2 40  0.00   50  6 36.4098  +00 20 49.9066    0.562287720    5.54  174.56     2.41</t>
    </r>
    <r>
      <rPr>
        <b/>
        <sz val="10"/>
        <rFont val="Arial Unicode MS"/>
        <family val="0"/>
      </rPr>
      <t xml:space="preserve"> </t>
    </r>
  </si>
  <si>
    <r>
      <t xml:space="preserve">  8  5  2016  2 50  0.00   50  6 21.7023  +00 20 42.7894    0.562257182    5.54  174.59     2.40</t>
    </r>
    <r>
      <rPr>
        <b/>
        <sz val="10"/>
        <rFont val="Arial Unicode MS"/>
        <family val="0"/>
      </rPr>
      <t xml:space="preserve"> </t>
    </r>
  </si>
  <si>
    <r>
      <t xml:space="preserve">  8  5  2016  3  0  0.00   50  6  6.9911  +00 20 35.6710    0.562226703    5.55  174.61     2.39</t>
    </r>
    <r>
      <rPr>
        <b/>
        <sz val="10"/>
        <rFont val="Arial Unicode MS"/>
        <family val="0"/>
      </rPr>
      <t xml:space="preserve"> </t>
    </r>
  </si>
  <si>
    <r>
      <t xml:space="preserve">  8  5  2016  3 10  0.00   50  5 52.2760  +00 20 28.5516    0.562196285    5.55  174.64     2.38</t>
    </r>
    <r>
      <rPr>
        <b/>
        <sz val="10"/>
        <rFont val="Arial Unicode MS"/>
        <family val="0"/>
      </rPr>
      <t xml:space="preserve"> </t>
    </r>
  </si>
  <si>
    <r>
      <t xml:space="preserve">  8  5  2016  3 20  0.00   50  5 37.5572  +00 20 21.4310    0.562165928    5.55  174.66     2.37</t>
    </r>
    <r>
      <rPr>
        <b/>
        <sz val="10"/>
        <rFont val="Arial Unicode MS"/>
        <family val="0"/>
      </rPr>
      <t xml:space="preserve"> </t>
    </r>
  </si>
  <si>
    <r>
      <t xml:space="preserve">  8  5  2016  3 30  0.00   50  5 22.8346  +00 20 14.3094    0.562135630    5.56  174.69     2.36</t>
    </r>
    <r>
      <rPr>
        <b/>
        <sz val="10"/>
        <rFont val="Arial Unicode MS"/>
        <family val="0"/>
      </rPr>
      <t xml:space="preserve"> </t>
    </r>
  </si>
  <si>
    <r>
      <t xml:space="preserve">  8  5  2016  3 40  0.00   50  5  8.1082  +00 20  7.1866    0.562105392    5.56  174.71     2.35</t>
    </r>
    <r>
      <rPr>
        <b/>
        <sz val="10"/>
        <rFont val="Arial Unicode MS"/>
        <family val="0"/>
      </rPr>
      <t xml:space="preserve"> </t>
    </r>
  </si>
  <si>
    <r>
      <t xml:space="preserve">  8  5  2016  3 50  0.00   50  4 53.3781  +00 20  0.0628    0.562075215    5.56  174.74     2.34</t>
    </r>
    <r>
      <rPr>
        <b/>
        <sz val="10"/>
        <rFont val="Arial Unicode MS"/>
        <family val="0"/>
      </rPr>
      <t xml:space="preserve"> </t>
    </r>
  </si>
  <si>
    <r>
      <t xml:space="preserve">  8  5  2016  4  0  0.00   50  4 38.6442  +00 19 52.9379    0.562045098    5.57  174.76     2.32</t>
    </r>
    <r>
      <rPr>
        <b/>
        <sz val="10"/>
        <rFont val="Arial Unicode MS"/>
        <family val="0"/>
      </rPr>
      <t xml:space="preserve"> </t>
    </r>
  </si>
  <si>
    <r>
      <t xml:space="preserve">  8  5  2016  4 10  0.00   50  4 23.9066  +00 19 45.8120    0.562015041    5.57  174.79     2.31</t>
    </r>
    <r>
      <rPr>
        <b/>
        <sz val="10"/>
        <rFont val="Arial Unicode MS"/>
        <family val="0"/>
      </rPr>
      <t xml:space="preserve"> </t>
    </r>
  </si>
  <si>
    <r>
      <t xml:space="preserve">  8  5  2016  4 20  0.00   50  4  9.1653  +00 19 38.6849    0.561985044    5.57  174.81     2.30</t>
    </r>
    <r>
      <rPr>
        <b/>
        <sz val="10"/>
        <rFont val="Arial Unicode MS"/>
        <family val="0"/>
      </rPr>
      <t xml:space="preserve"> </t>
    </r>
  </si>
  <si>
    <r>
      <t xml:space="preserve">  8  5  2016  4 30  0.00   50  3 54.4203  +00 19 31.5568    0.561955107    5.57  174.84     2.29</t>
    </r>
    <r>
      <rPr>
        <b/>
        <sz val="10"/>
        <rFont val="Arial Unicode MS"/>
        <family val="0"/>
      </rPr>
      <t xml:space="preserve"> </t>
    </r>
  </si>
  <si>
    <r>
      <t xml:space="preserve">  8  5  2016  4 40  0.00   50  3 39.6716  +00 19 24.4277    0.561925230    5.58  174.86     2.28</t>
    </r>
    <r>
      <rPr>
        <b/>
        <sz val="10"/>
        <rFont val="Arial Unicode MS"/>
        <family val="0"/>
      </rPr>
      <t xml:space="preserve"> </t>
    </r>
  </si>
  <si>
    <r>
      <t xml:space="preserve">  8  5  2016  4 50  0.00   50  3 24.9192  +00 19 17.2974    0.561895414    5.58  174.89     2.27</t>
    </r>
    <r>
      <rPr>
        <b/>
        <sz val="10"/>
        <rFont val="Arial Unicode MS"/>
        <family val="0"/>
      </rPr>
      <t xml:space="preserve"> </t>
    </r>
  </si>
  <si>
    <r>
      <t xml:space="preserve">  8  5  2016  5  0  0.00   50  3 10.1632  +00 19 10.1661    0.561865657    5.58  174.91     2.26</t>
    </r>
    <r>
      <rPr>
        <b/>
        <sz val="10"/>
        <rFont val="Arial Unicode MS"/>
        <family val="0"/>
      </rPr>
      <t xml:space="preserve"> </t>
    </r>
  </si>
  <si>
    <r>
      <t xml:space="preserve">  8  5  2016  5 10  0.00   50  2 55.4035  +00 19  3.0338    0.561835961    5.59  174.94     2.25</t>
    </r>
    <r>
      <rPr>
        <b/>
        <sz val="10"/>
        <rFont val="Arial Unicode MS"/>
        <family val="0"/>
      </rPr>
      <t xml:space="preserve"> </t>
    </r>
  </si>
  <si>
    <r>
      <t xml:space="preserve">  8  5  2016  5 20  0.00   50  2 40.6401  +00 18 55.9003    0.561806325    5.59  174.96     2.24</t>
    </r>
    <r>
      <rPr>
        <b/>
        <sz val="10"/>
        <rFont val="Arial Unicode MS"/>
        <family val="0"/>
      </rPr>
      <t xml:space="preserve"> </t>
    </r>
  </si>
  <si>
    <r>
      <t xml:space="preserve">  8  5  2016  5 30  0.00   50  2 25.8732  +00 18 48.7659    0.561776749    5.59  174.99     2.23</t>
    </r>
    <r>
      <rPr>
        <b/>
        <sz val="10"/>
        <rFont val="Arial Unicode MS"/>
        <family val="0"/>
      </rPr>
      <t xml:space="preserve"> </t>
    </r>
  </si>
  <si>
    <r>
      <t xml:space="preserve">  8  5  2016  5 40  0.00   50  2 11.1026  +00 18 41.6304    0.561747233    5.60  175.01     2.21</t>
    </r>
    <r>
      <rPr>
        <b/>
        <sz val="10"/>
        <rFont val="Arial Unicode MS"/>
        <family val="0"/>
      </rPr>
      <t xml:space="preserve"> </t>
    </r>
  </si>
  <si>
    <r>
      <t xml:space="preserve">  8  5  2016  5 50  0.00   50  1 56.3285  +00 18 34.4938    0.561717777    5.60  175.04     2.20</t>
    </r>
    <r>
      <rPr>
        <b/>
        <sz val="10"/>
        <rFont val="Arial Unicode MS"/>
        <family val="0"/>
      </rPr>
      <t xml:space="preserve"> </t>
    </r>
  </si>
  <si>
    <r>
      <t xml:space="preserve">  8  5  2016  6  0  0.00   50  1 41.5507  +00 18 27.3562    0.561688382    5.60  175.06     2.19</t>
    </r>
    <r>
      <rPr>
        <b/>
        <sz val="10"/>
        <rFont val="Arial Unicode MS"/>
        <family val="0"/>
      </rPr>
      <t xml:space="preserve"> </t>
    </r>
  </si>
  <si>
    <r>
      <t xml:space="preserve">  8  5  2016  6 10  0.00   50  1 26.7694  +00 18 20.2176    0.561659046    5.61  175.09     2.18</t>
    </r>
    <r>
      <rPr>
        <b/>
        <sz val="10"/>
        <rFont val="Arial Unicode MS"/>
        <family val="0"/>
      </rPr>
      <t xml:space="preserve"> </t>
    </r>
  </si>
  <si>
    <r>
      <t xml:space="preserve">  8  5  2016  6 20  0.00   50  1 11.9846  +00 18 13.0780    0.561629771    5.61  175.11     2.17</t>
    </r>
    <r>
      <rPr>
        <b/>
        <sz val="10"/>
        <rFont val="Arial Unicode MS"/>
        <family val="0"/>
      </rPr>
      <t xml:space="preserve"> </t>
    </r>
  </si>
  <si>
    <r>
      <t xml:space="preserve">  8  5  2016  6 30  0.00   50  0 57.1961  +00 18  5.9373    0.561600555    5.61  175.14     2.16</t>
    </r>
    <r>
      <rPr>
        <b/>
        <sz val="10"/>
        <rFont val="Arial Unicode MS"/>
        <family val="0"/>
      </rPr>
      <t xml:space="preserve"> </t>
    </r>
  </si>
  <si>
    <r>
      <t xml:space="preserve">  8  5  2016  6 40  0.00   50  0 42.4042  +00 17 58.7955    0.561571400    5.62  175.16     2.15</t>
    </r>
    <r>
      <rPr>
        <b/>
        <sz val="10"/>
        <rFont val="Arial Unicode MS"/>
        <family val="0"/>
      </rPr>
      <t xml:space="preserve"> </t>
    </r>
  </si>
  <si>
    <r>
      <t xml:space="preserve">  8  5  2016  6 50  0.00   50  0 27.6087  +00 17 51.6528    0.561542305    5.62  175.19     2.14</t>
    </r>
    <r>
      <rPr>
        <b/>
        <sz val="10"/>
        <rFont val="Arial Unicode MS"/>
        <family val="0"/>
      </rPr>
      <t xml:space="preserve"> </t>
    </r>
  </si>
  <si>
    <r>
      <t xml:space="preserve">  8  5  2016  7  0  0.00   50  0 12.8098  +00 17 44.5090    0.561513270    5.62  175.21     2.13</t>
    </r>
    <r>
      <rPr>
        <b/>
        <sz val="10"/>
        <rFont val="Arial Unicode MS"/>
        <family val="0"/>
      </rPr>
      <t xml:space="preserve"> </t>
    </r>
  </si>
  <si>
    <r>
      <t xml:space="preserve">  8  5  2016  7 10  0.00   49 59 58.0073  +00 17 37.3643    0.561484295    5.63  175.24     2.12</t>
    </r>
    <r>
      <rPr>
        <b/>
        <sz val="10"/>
        <rFont val="Arial Unicode MS"/>
        <family val="0"/>
      </rPr>
      <t xml:space="preserve"> </t>
    </r>
  </si>
  <si>
    <r>
      <t xml:space="preserve">  8  5  2016  7 20  0.00   49 59 43.2013  +00 17 30.2185    0.561455380    5.63  175.26     2.10</t>
    </r>
    <r>
      <rPr>
        <b/>
        <sz val="10"/>
        <rFont val="Arial Unicode MS"/>
        <family val="0"/>
      </rPr>
      <t xml:space="preserve"> </t>
    </r>
  </si>
  <si>
    <r>
      <t xml:space="preserve">  8  5  2016  7 30  0.00   49 59 28.3919  +00 17 23.0716    0.561426526    5.63  175.29     2.09</t>
    </r>
    <r>
      <rPr>
        <b/>
        <sz val="10"/>
        <rFont val="Arial Unicode MS"/>
        <family val="0"/>
      </rPr>
      <t xml:space="preserve"> </t>
    </r>
  </si>
  <si>
    <r>
      <t xml:space="preserve">  8  5  2016  7 40  0.00   49 59 13.5791  +00 17 15.9238    0.561397731    5.63  175.31     2.08</t>
    </r>
    <r>
      <rPr>
        <b/>
        <sz val="10"/>
        <rFont val="Arial Unicode MS"/>
        <family val="0"/>
      </rPr>
      <t xml:space="preserve"> </t>
    </r>
  </si>
  <si>
    <r>
      <t xml:space="preserve">  8  5  2016  7 50  0.00   49 58 58.7627  +00 17  8.7750    0.561368996    5.64  175.34     2.07</t>
    </r>
    <r>
      <rPr>
        <b/>
        <sz val="10"/>
        <rFont val="Arial Unicode MS"/>
        <family val="0"/>
      </rPr>
      <t xml:space="preserve"> </t>
    </r>
  </si>
  <si>
    <r>
      <t xml:space="preserve">  8  5  2016  8  0  0.00   49 58 43.9430  +00 17  1.6252    0.561340322    5.64  175.36     2.06</t>
    </r>
    <r>
      <rPr>
        <b/>
        <sz val="10"/>
        <rFont val="Arial Unicode MS"/>
        <family val="0"/>
      </rPr>
      <t xml:space="preserve"> </t>
    </r>
  </si>
  <si>
    <r>
      <t xml:space="preserve">  8  5  2016  8 10  0.00   49 58 29.1198  +00 16 54.4744    0.561311708    5.64  175.39     2.05</t>
    </r>
    <r>
      <rPr>
        <b/>
        <sz val="10"/>
        <rFont val="Arial Unicode MS"/>
        <family val="0"/>
      </rPr>
      <t xml:space="preserve"> </t>
    </r>
  </si>
  <si>
    <r>
      <t xml:space="preserve">  8  5  2016  8 20  0.00   49 58 14.2933  +00 16 47.3226    0.561283153    5.65  175.41     2.04</t>
    </r>
    <r>
      <rPr>
        <b/>
        <sz val="10"/>
        <rFont val="Arial Unicode MS"/>
        <family val="0"/>
      </rPr>
      <t xml:space="preserve"> </t>
    </r>
  </si>
  <si>
    <r>
      <t xml:space="preserve">  8  5  2016  8 30  0.00   49 57 59.4633  +00 16 40.1698    0.561254659    5.65  175.44     2.03</t>
    </r>
    <r>
      <rPr>
        <b/>
        <sz val="10"/>
        <rFont val="Arial Unicode MS"/>
        <family val="0"/>
      </rPr>
      <t xml:space="preserve"> </t>
    </r>
  </si>
  <si>
    <r>
      <t xml:space="preserve">  8  5  2016  8 40  0.00   49 57 44.6300  +00 16 33.0160    0.561226225    5.65  175.46     2.02</t>
    </r>
    <r>
      <rPr>
        <b/>
        <sz val="10"/>
        <rFont val="Arial Unicode MS"/>
        <family val="0"/>
      </rPr>
      <t xml:space="preserve"> </t>
    </r>
  </si>
  <si>
    <r>
      <t xml:space="preserve">  8  5  2016  8 50  0.00   49 57 29.7933  +00 16 25.8612    0.561197851    5.66  175.49     2.01</t>
    </r>
    <r>
      <rPr>
        <b/>
        <sz val="10"/>
        <rFont val="Arial Unicode MS"/>
        <family val="0"/>
      </rPr>
      <t xml:space="preserve"> </t>
    </r>
  </si>
  <si>
    <r>
      <t xml:space="preserve">  8  5  2016  9  0  0.00   49 57 14.9533  +00 16 18.7055    0.561169537    5.66  175.51     1.99</t>
    </r>
    <r>
      <rPr>
        <b/>
        <sz val="10"/>
        <rFont val="Arial Unicode MS"/>
        <family val="0"/>
      </rPr>
      <t xml:space="preserve"> </t>
    </r>
  </si>
  <si>
    <r>
      <t xml:space="preserve">  8  5  2016  9 10  0.00   49 57  0.1099  +00 16 11.5487    0.561141283    5.66  175.54     1.98</t>
    </r>
    <r>
      <rPr>
        <b/>
        <sz val="10"/>
        <rFont val="Arial Unicode MS"/>
        <family val="0"/>
      </rPr>
      <t xml:space="preserve"> </t>
    </r>
  </si>
  <si>
    <r>
      <t xml:space="preserve">  8  5  2016  9 20  0.00   49 56 45.2632  +00 16  4.3910    0.561113089    5.67  175.56     1.97</t>
    </r>
    <r>
      <rPr>
        <b/>
        <sz val="10"/>
        <rFont val="Arial Unicode MS"/>
        <family val="0"/>
      </rPr>
      <t xml:space="preserve"> </t>
    </r>
  </si>
  <si>
    <r>
      <t xml:space="preserve">  8  5  2016  9 30  0.00   49 56 30.4131  +00 15 57.2323    0.561084955    5.67  175.59     1.96</t>
    </r>
    <r>
      <rPr>
        <b/>
        <sz val="10"/>
        <rFont val="Arial Unicode MS"/>
        <family val="0"/>
      </rPr>
      <t xml:space="preserve"> </t>
    </r>
  </si>
  <si>
    <r>
      <t xml:space="preserve">  8  5  2016  9 40  0.00   49 56 15.5598  +00 15 50.0727    0.561056881    5.67  175.61     1.95</t>
    </r>
    <r>
      <rPr>
        <b/>
        <sz val="10"/>
        <rFont val="Arial Unicode MS"/>
        <family val="0"/>
      </rPr>
      <t xml:space="preserve"> </t>
    </r>
  </si>
  <si>
    <r>
      <t xml:space="preserve">  8  5  2016  9 50  0.00   49 56  0.7032  +00 15 42.9121    0.561028867    5.68  175.64     1.94</t>
    </r>
    <r>
      <rPr>
        <b/>
        <sz val="10"/>
        <rFont val="Arial Unicode MS"/>
        <family val="0"/>
      </rPr>
      <t xml:space="preserve"> </t>
    </r>
  </si>
  <si>
    <r>
      <t xml:space="preserve">  8  5  2016 10  0  0.00   49 55 45.8433  +00 15 35.7505    0.561000914    5.68  175.66     1.93</t>
    </r>
    <r>
      <rPr>
        <b/>
        <sz val="10"/>
        <rFont val="Arial Unicode MS"/>
        <family val="0"/>
      </rPr>
      <t xml:space="preserve"> </t>
    </r>
  </si>
  <si>
    <r>
      <t xml:space="preserve">  8  5  2016 10 10  0.00   49 55 30.9802  +00 15 28.5880    0.560973020    5.68  175.69     1.92</t>
    </r>
    <r>
      <rPr>
        <b/>
        <sz val="10"/>
        <rFont val="Arial Unicode MS"/>
        <family val="0"/>
      </rPr>
      <t xml:space="preserve"> </t>
    </r>
  </si>
  <si>
    <r>
      <t xml:space="preserve">  8  5  2016 10 20  0.00   49 55 16.1138  +00 15 21.4245    0.560945186    5.69  175.71     1.91</t>
    </r>
    <r>
      <rPr>
        <b/>
        <sz val="10"/>
        <rFont val="Arial Unicode MS"/>
        <family val="0"/>
      </rPr>
      <t xml:space="preserve"> </t>
    </r>
  </si>
  <si>
    <r>
      <t xml:space="preserve">  8  5  2016 10 30  0.00   49 55  1.2442  +00 15 14.2601    0.560917413    5.69  175.74     1.90</t>
    </r>
    <r>
      <rPr>
        <b/>
        <sz val="10"/>
        <rFont val="Arial Unicode MS"/>
        <family val="0"/>
      </rPr>
      <t xml:space="preserve"> </t>
    </r>
  </si>
  <si>
    <r>
      <t xml:space="preserve">  8  5  2016 10 40  0.00   49 54 46.3713  +00 15  7.0947    0.560889699    5.69  175.76     1.88</t>
    </r>
    <r>
      <rPr>
        <b/>
        <sz val="10"/>
        <rFont val="Arial Unicode MS"/>
        <family val="0"/>
      </rPr>
      <t xml:space="preserve"> </t>
    </r>
  </si>
  <si>
    <r>
      <t xml:space="preserve">  8  5  2016 10 50  0.00   49 54 31.4953  +00 14 59.9284    0.560862046    5.69  175.79     1.87</t>
    </r>
    <r>
      <rPr>
        <b/>
        <sz val="10"/>
        <rFont val="Arial Unicode MS"/>
        <family val="0"/>
      </rPr>
      <t xml:space="preserve"> </t>
    </r>
  </si>
  <si>
    <r>
      <t xml:space="preserve">  8  5  2016 11  0  0.00   49 54 16.6160  +00 14 52.7611    0.560834452    5.70  175.81     1.86</t>
    </r>
    <r>
      <rPr>
        <b/>
        <sz val="10"/>
        <rFont val="Arial Unicode MS"/>
        <family val="0"/>
      </rPr>
      <t xml:space="preserve"> </t>
    </r>
  </si>
  <si>
    <r>
      <t xml:space="preserve">  8  5  2016 11 10  0.00   49 54  1.7336  +00 14 45.5929    0.560806919    5.70  175.84     1.85</t>
    </r>
    <r>
      <rPr>
        <b/>
        <sz val="10"/>
        <rFont val="Arial Unicode MS"/>
        <family val="0"/>
      </rPr>
      <t xml:space="preserve"> </t>
    </r>
  </si>
  <si>
    <r>
      <t xml:space="preserve">  8  5  2016 11 20  0.00   49 53 46.8480  +00 14 38.4237    0.560779445    5.70  175.86     1.84</t>
    </r>
    <r>
      <rPr>
        <b/>
        <sz val="10"/>
        <rFont val="Arial Unicode MS"/>
        <family val="0"/>
      </rPr>
      <t xml:space="preserve"> </t>
    </r>
  </si>
  <si>
    <r>
      <t xml:space="preserve">  8  5  2016 11 30  0.00   49 53 31.9592  +00 14 31.2537    0.560752032    5.71  175.89     1.83</t>
    </r>
    <r>
      <rPr>
        <b/>
        <sz val="10"/>
        <rFont val="Arial Unicode MS"/>
        <family val="0"/>
      </rPr>
      <t xml:space="preserve"> </t>
    </r>
  </si>
  <si>
    <r>
      <t xml:space="preserve">  8  5  2016 11 40  0.00   49 53 17.0673  +00 14 24.0827    0.560724678    5.71  175.91     1.82</t>
    </r>
    <r>
      <rPr>
        <b/>
        <sz val="10"/>
        <rFont val="Arial Unicode MS"/>
        <family val="0"/>
      </rPr>
      <t xml:space="preserve"> </t>
    </r>
  </si>
  <si>
    <r>
      <t xml:space="preserve">  8  5  2016 11 50  0.00   49 53  2.1723  +00 14 16.9107    0.560697385    5.71  175.94     1.81</t>
    </r>
    <r>
      <rPr>
        <b/>
        <sz val="10"/>
        <rFont val="Arial Unicode MS"/>
        <family val="0"/>
      </rPr>
      <t xml:space="preserve"> </t>
    </r>
  </si>
  <si>
    <r>
      <t xml:space="preserve">  8  5  2016 12  0  0.00   49 52 47.2741  +00 14  9.7379    0.560670151    5.72  175.96     1.80</t>
    </r>
    <r>
      <rPr>
        <b/>
        <sz val="10"/>
        <rFont val="Arial Unicode MS"/>
        <family val="0"/>
      </rPr>
      <t xml:space="preserve"> </t>
    </r>
  </si>
  <si>
    <r>
      <t xml:space="preserve">  8  5  2016 12 10  0.00   49 52 32.3728  +00 14  2.5641    0.560642978    5.72  175.99     1.79</t>
    </r>
    <r>
      <rPr>
        <b/>
        <sz val="10"/>
        <rFont val="Arial Unicode MS"/>
        <family val="0"/>
      </rPr>
      <t xml:space="preserve"> </t>
    </r>
  </si>
  <si>
    <r>
      <t xml:space="preserve">  8  5  2016 12 20  0.00   49 52 17.4685  +00 13 55.3894    0.560615865    5.72  176.01     1.77</t>
    </r>
    <r>
      <rPr>
        <b/>
        <sz val="10"/>
        <rFont val="Arial Unicode MS"/>
        <family val="0"/>
      </rPr>
      <t xml:space="preserve"> </t>
    </r>
  </si>
  <si>
    <r>
      <t xml:space="preserve">  8  5  2016 12 30  0.00   49 52  2.5610  +00 13 48.2139    0.560588811    5.73  176.04     1.76</t>
    </r>
    <r>
      <rPr>
        <b/>
        <sz val="10"/>
        <rFont val="Arial Unicode MS"/>
        <family val="0"/>
      </rPr>
      <t xml:space="preserve"> </t>
    </r>
  </si>
  <si>
    <r>
      <t xml:space="preserve">  8  5  2016 12 40  0.00   49 51 47.6505  +00 13 41.0374    0.560561818    5.73  176.06     1.75</t>
    </r>
    <r>
      <rPr>
        <b/>
        <sz val="10"/>
        <rFont val="Arial Unicode MS"/>
        <family val="0"/>
      </rPr>
      <t xml:space="preserve"> </t>
    </r>
  </si>
  <si>
    <r>
      <t xml:space="preserve">  8  5  2016 12 50  0.00   49 51 32.7370  +00 13 33.8599    0.560534884    5.73  176.09     1.74</t>
    </r>
    <r>
      <rPr>
        <b/>
        <sz val="10"/>
        <rFont val="Arial Unicode MS"/>
        <family val="0"/>
      </rPr>
      <t xml:space="preserve"> </t>
    </r>
  </si>
  <si>
    <r>
      <t xml:space="preserve">  8  5  2016 13  0  0.00   49 51 17.8204  +00 13 26.6816    0.560508011    5.74  176.11     1.73</t>
    </r>
    <r>
      <rPr>
        <b/>
        <sz val="10"/>
        <rFont val="Arial Unicode MS"/>
        <family val="0"/>
      </rPr>
      <t xml:space="preserve"> </t>
    </r>
  </si>
  <si>
    <r>
      <t xml:space="preserve">  8  5  2016 13 10  0.00   49 51  2.9008  +00 13 19.5024    0.560481198    5.74  176.14     1.72</t>
    </r>
    <r>
      <rPr>
        <b/>
        <sz val="10"/>
        <rFont val="Arial Unicode MS"/>
        <family val="0"/>
      </rPr>
      <t xml:space="preserve"> </t>
    </r>
  </si>
  <si>
    <r>
      <t xml:space="preserve">  8  5  2016 13 20  0.00   49 50 47.9781  +00 13 12.3223    0.560454444    5.74  176.16     1.71</t>
    </r>
    <r>
      <rPr>
        <b/>
        <sz val="10"/>
        <rFont val="Arial Unicode MS"/>
        <family val="0"/>
      </rPr>
      <t xml:space="preserve"> </t>
    </r>
  </si>
  <si>
    <r>
      <t xml:space="preserve">  8  5  2016 13 30  0.00   49 50 33.0525  +00 13  5.1413    0.560427751    5.75  176.19     1.70</t>
    </r>
    <r>
      <rPr>
        <b/>
        <sz val="10"/>
        <rFont val="Arial Unicode MS"/>
        <family val="0"/>
      </rPr>
      <t xml:space="preserve"> </t>
    </r>
  </si>
  <si>
    <r>
      <t xml:space="preserve">  8  5  2016 13 40  0.00   49 50 18.1239  +00 12 57.9595    0.560401117    5.75  176.21     1.69</t>
    </r>
    <r>
      <rPr>
        <b/>
        <sz val="10"/>
        <rFont val="Arial Unicode MS"/>
        <family val="0"/>
      </rPr>
      <t xml:space="preserve"> </t>
    </r>
  </si>
  <si>
    <r>
      <t xml:space="preserve">  8  5  2016 13 50  0.00   49 50  3.1923  +00 12 50.7767    0.560374544    5.75  176.24     1.68</t>
    </r>
    <r>
      <rPr>
        <b/>
        <sz val="10"/>
        <rFont val="Arial Unicode MS"/>
        <family val="0"/>
      </rPr>
      <t xml:space="preserve"> </t>
    </r>
  </si>
  <si>
    <r>
      <t xml:space="preserve">  8  5  2016 14  0  0.00   49 49 48.2577  +00 12 43.5931    0.560348030    5.76  176.26     1.66</t>
    </r>
    <r>
      <rPr>
        <b/>
        <sz val="10"/>
        <rFont val="Arial Unicode MS"/>
        <family val="0"/>
      </rPr>
      <t xml:space="preserve"> </t>
    </r>
  </si>
  <si>
    <r>
      <t xml:space="preserve">  8  5  2016 14 10  0.00   49 49 33.3202  +00 12 36.4085    0.560321577    5.76  176.29     1.65</t>
    </r>
    <r>
      <rPr>
        <b/>
        <sz val="10"/>
        <rFont val="Arial Unicode MS"/>
        <family val="0"/>
      </rPr>
      <t xml:space="preserve"> </t>
    </r>
  </si>
  <si>
    <r>
      <t xml:space="preserve">  8  5  2016 14 20  0.00   49 49 18.3798  +00 12 29.2231    0.560295183    5.76  176.31     1.64</t>
    </r>
    <r>
      <rPr>
        <b/>
        <sz val="10"/>
        <rFont val="Arial Unicode MS"/>
        <family val="0"/>
      </rPr>
      <t xml:space="preserve"> </t>
    </r>
  </si>
  <si>
    <r>
      <t xml:space="preserve">  8  5  2016 14 30  0.00   49 49  3.4364  +00 12 22.0369    0.560268849    5.77  176.34     1.63</t>
    </r>
    <r>
      <rPr>
        <b/>
        <sz val="10"/>
        <rFont val="Arial Unicode MS"/>
        <family val="0"/>
      </rPr>
      <t xml:space="preserve"> </t>
    </r>
  </si>
  <si>
    <r>
      <t xml:space="preserve">  8  5  2016 14 40  0.00   49 48 48.4901  +00 12 14.8497    0.560242576    5.77  176.36     1.62</t>
    </r>
    <r>
      <rPr>
        <b/>
        <sz val="10"/>
        <rFont val="Arial Unicode MS"/>
        <family val="0"/>
      </rPr>
      <t xml:space="preserve"> </t>
    </r>
  </si>
  <si>
    <r>
      <t xml:space="preserve">  8  5  2016 14 50  0.00   49 48 33.5409  +00 12  7.6617    0.560216362    5.77  176.39     1.61</t>
    </r>
    <r>
      <rPr>
        <b/>
        <sz val="10"/>
        <rFont val="Arial Unicode MS"/>
        <family val="0"/>
      </rPr>
      <t xml:space="preserve"> </t>
    </r>
  </si>
  <si>
    <r>
      <t xml:space="preserve">  8  5  2016 15  0  0.00   49 48 18.5889  +00 12  0.4729    0.560190208    5.77  176.41     1.60</t>
    </r>
    <r>
      <rPr>
        <b/>
        <sz val="10"/>
        <rFont val="Arial Unicode MS"/>
        <family val="0"/>
      </rPr>
      <t xml:space="preserve"> </t>
    </r>
  </si>
  <si>
    <r>
      <t xml:space="preserve">  8  5  2016 15 10  0.00   49 48  3.6339  +00 11 53.2831    0.560164114    5.78  176.44     1.59</t>
    </r>
    <r>
      <rPr>
        <b/>
        <sz val="10"/>
        <rFont val="Arial Unicode MS"/>
        <family val="0"/>
      </rPr>
      <t xml:space="preserve"> </t>
    </r>
  </si>
  <si>
    <r>
      <t xml:space="preserve">  8  5  2016 15 20  0.00   49 47 48.6761  +00 11 46.0926    0.560138080    5.78  176.46     1.58</t>
    </r>
    <r>
      <rPr>
        <b/>
        <sz val="10"/>
        <rFont val="Arial Unicode MS"/>
        <family val="0"/>
      </rPr>
      <t xml:space="preserve"> </t>
    </r>
  </si>
  <si>
    <r>
      <t xml:space="preserve">  8  5  2016 15 30  0.00   49 47 33.7155  +00 11 38.9011    0.560112106    5.78  176.49     1.56</t>
    </r>
    <r>
      <rPr>
        <b/>
        <sz val="10"/>
        <rFont val="Arial Unicode MS"/>
        <family val="0"/>
      </rPr>
      <t xml:space="preserve"> </t>
    </r>
  </si>
  <si>
    <r>
      <t xml:space="preserve">  8  5  2016 15 40  0.00   49 47 18.7520  +00 11 31.7089    0.560086192    5.79  176.51     1.55</t>
    </r>
    <r>
      <rPr>
        <b/>
        <sz val="10"/>
        <rFont val="Arial Unicode MS"/>
        <family val="0"/>
      </rPr>
      <t xml:space="preserve"> </t>
    </r>
  </si>
  <si>
    <r>
      <t xml:space="preserve">  8  5  2016 15 50  0.00   49 47  3.7857  +00 11 24.5157    0.560060338    5.79  176.54     1.54</t>
    </r>
    <r>
      <rPr>
        <b/>
        <sz val="10"/>
        <rFont val="Arial Unicode MS"/>
        <family val="0"/>
      </rPr>
      <t xml:space="preserve"> </t>
    </r>
  </si>
  <si>
    <r>
      <t xml:space="preserve">  8  5  2016 16  0  0.00   49 46 48.8167  +00 11 17.3218    0.560034544    5.79  176.56     1.53</t>
    </r>
    <r>
      <rPr>
        <b/>
        <sz val="10"/>
        <rFont val="Arial Unicode MS"/>
        <family val="0"/>
      </rPr>
      <t xml:space="preserve"> </t>
    </r>
  </si>
  <si>
    <r>
      <t xml:space="preserve">  8  5  2016 16 10  0.00   49 46 33.8448  +00 11 10.1270    0.560008810    5.80  176.59     1.52</t>
    </r>
    <r>
      <rPr>
        <b/>
        <sz val="10"/>
        <rFont val="Arial Unicode MS"/>
        <family val="0"/>
      </rPr>
      <t xml:space="preserve"> </t>
    </r>
  </si>
  <si>
    <r>
      <t xml:space="preserve">  8  5  2016 16 20  0.00   49 46 18.8701  +00 11  2.9313    0.559983135    5.80  176.61     1.51</t>
    </r>
    <r>
      <rPr>
        <b/>
        <sz val="10"/>
        <rFont val="Arial Unicode MS"/>
        <family val="0"/>
      </rPr>
      <t xml:space="preserve"> </t>
    </r>
  </si>
  <si>
    <r>
      <t xml:space="preserve">  8  5  2016 16 30  0.00   49 46  3.8927  +00 10 55.7349    0.559957521    5.80  176.64     1.50</t>
    </r>
    <r>
      <rPr>
        <b/>
        <sz val="10"/>
        <rFont val="Arial Unicode MS"/>
        <family val="0"/>
      </rPr>
      <t xml:space="preserve"> </t>
    </r>
  </si>
  <si>
    <r>
      <t xml:space="preserve">  8  5  2016 16 40  0.00   49 45 48.9125  +00 10 48.5376    0.559931966    5.81  176.66     1.49</t>
    </r>
    <r>
      <rPr>
        <b/>
        <sz val="10"/>
        <rFont val="Arial Unicode MS"/>
        <family val="0"/>
      </rPr>
      <t xml:space="preserve"> </t>
    </r>
  </si>
  <si>
    <r>
      <t xml:space="preserve">  8  5  2016 16 50  0.00   49 45 33.9295  +00 10 41.3394    0.559906472    5.81  176.69     1.48</t>
    </r>
    <r>
      <rPr>
        <b/>
        <sz val="10"/>
        <rFont val="Arial Unicode MS"/>
        <family val="0"/>
      </rPr>
      <t xml:space="preserve"> </t>
    </r>
  </si>
  <si>
    <r>
      <t xml:space="preserve">  8  5  2016 17  0  0.00   49 45 18.9439  +00 10 34.1405    0.559881037    5.81  176.71     1.47</t>
    </r>
    <r>
      <rPr>
        <b/>
        <sz val="10"/>
        <rFont val="Arial Unicode MS"/>
        <family val="0"/>
      </rPr>
      <t xml:space="preserve"> </t>
    </r>
  </si>
  <si>
    <r>
      <t xml:space="preserve">  8  5  2016 17 10  0.00   49 45  3.9555  +00 10 26.9407    0.559855662    5.82  176.74     1.45</t>
    </r>
    <r>
      <rPr>
        <b/>
        <sz val="10"/>
        <rFont val="Arial Unicode MS"/>
        <family val="0"/>
      </rPr>
      <t xml:space="preserve"> </t>
    </r>
  </si>
  <si>
    <r>
      <t xml:space="preserve">  8  5  2016 17 20  0.00   49 44 48.9644  +00 10 19.7402    0.559830348    5.82  176.76     1.44</t>
    </r>
    <r>
      <rPr>
        <b/>
        <sz val="10"/>
        <rFont val="Arial Unicode MS"/>
        <family val="0"/>
      </rPr>
      <t xml:space="preserve"> </t>
    </r>
  </si>
  <si>
    <r>
      <t xml:space="preserve">  8  5  2016 17 30  0.00   49 44 33.9707  +00 10 12.5388    0.559805093    5.82  176.79     1.43</t>
    </r>
    <r>
      <rPr>
        <b/>
        <sz val="10"/>
        <rFont val="Arial Unicode MS"/>
        <family val="0"/>
      </rPr>
      <t xml:space="preserve"> </t>
    </r>
  </si>
  <si>
    <r>
      <t xml:space="preserve">  8  5  2016 17 40  0.00   49 44 18.9742  +00 10  5.3366    0.559779897    5.83  176.81     1.42</t>
    </r>
    <r>
      <rPr>
        <b/>
        <sz val="10"/>
        <rFont val="Arial Unicode MS"/>
        <family val="0"/>
      </rPr>
      <t xml:space="preserve"> </t>
    </r>
  </si>
  <si>
    <r>
      <t xml:space="preserve">  8  5  2016 17 50  0.00   49 44  3.9751  +00  9 58.1336    0.559754762    5.83  176.84     1.41</t>
    </r>
    <r>
      <rPr>
        <b/>
        <sz val="10"/>
        <rFont val="Arial Unicode MS"/>
        <family val="0"/>
      </rPr>
      <t xml:space="preserve"> </t>
    </r>
  </si>
  <si>
    <r>
      <t xml:space="preserve">  8  5  2016 18  0  0.00   49 43 48.9734  +00  9 50.9298    0.559729687    5.83  176.86     1.40</t>
    </r>
    <r>
      <rPr>
        <b/>
        <sz val="10"/>
        <rFont val="Arial Unicode MS"/>
        <family val="0"/>
      </rPr>
      <t xml:space="preserve"> </t>
    </r>
  </si>
  <si>
    <r>
      <t xml:space="preserve">  8  5  2016 18 10  0.00   49 43 33.9690  +00  9 43.7252    0.559704671    5.84  176.89     1.39</t>
    </r>
    <r>
      <rPr>
        <b/>
        <sz val="10"/>
        <rFont val="Arial Unicode MS"/>
        <family val="0"/>
      </rPr>
      <t xml:space="preserve"> </t>
    </r>
  </si>
  <si>
    <r>
      <t xml:space="preserve">  8  5  2016 18 20  0.00   49 43 18.9620  +00  9 36.5198    0.559679716    5.84  176.91     1.38</t>
    </r>
    <r>
      <rPr>
        <b/>
        <sz val="10"/>
        <rFont val="Arial Unicode MS"/>
        <family val="0"/>
      </rPr>
      <t xml:space="preserve"> </t>
    </r>
  </si>
  <si>
    <r>
      <t xml:space="preserve">  8  5  2016 18 30  0.00   49 43  3.9524  +00  9 29.3136    0.559654820    5.84  176.94     1.37</t>
    </r>
    <r>
      <rPr>
        <b/>
        <sz val="10"/>
        <rFont val="Arial Unicode MS"/>
        <family val="0"/>
      </rPr>
      <t xml:space="preserve"> </t>
    </r>
  </si>
  <si>
    <r>
      <t xml:space="preserve">  8  5  2016 18 40  0.00   49 42 48.9401  +00  9 22.1066    0.559629984    5.85  176.96     1.35</t>
    </r>
    <r>
      <rPr>
        <b/>
        <sz val="10"/>
        <rFont val="Arial Unicode MS"/>
        <family val="0"/>
      </rPr>
      <t xml:space="preserve"> </t>
    </r>
  </si>
  <si>
    <r>
      <t xml:space="preserve">  8  5  2016 18 50  0.00   49 42 33.9253  +00  9 14.8989    0.559605208    5.85  176.99     1.34</t>
    </r>
    <r>
      <rPr>
        <b/>
        <sz val="10"/>
        <rFont val="Arial Unicode MS"/>
        <family val="0"/>
      </rPr>
      <t xml:space="preserve"> </t>
    </r>
  </si>
  <si>
    <r>
      <t xml:space="preserve">  8  5  2016 19  0  0.00   49 42 18.9080  +00  9  7.6903    0.559580492    5.85  177.01     1.33</t>
    </r>
    <r>
      <rPr>
        <b/>
        <sz val="10"/>
        <rFont val="Arial Unicode MS"/>
        <family val="0"/>
      </rPr>
      <t xml:space="preserve"> </t>
    </r>
  </si>
  <si>
    <r>
      <t xml:space="preserve">  8  5  2016 19 10  0.00   49 42  3.8880  +00  9  0.4810    0.559555836    5.86  177.04     1.32</t>
    </r>
    <r>
      <rPr>
        <b/>
        <sz val="10"/>
        <rFont val="Arial Unicode MS"/>
        <family val="0"/>
      </rPr>
      <t xml:space="preserve"> </t>
    </r>
  </si>
  <si>
    <r>
      <t xml:space="preserve">  8  5  2016 19 20  0.00   49 41 48.8655  +00  8 53.2709    0.559531240    5.86  177.06     1.31</t>
    </r>
    <r>
      <rPr>
        <b/>
        <sz val="10"/>
        <rFont val="Arial Unicode MS"/>
        <family val="0"/>
      </rPr>
      <t xml:space="preserve"> </t>
    </r>
  </si>
  <si>
    <r>
      <t xml:space="preserve">  8  5  2016 19 30  0.00   49 41 33.8405  +00  8 46.0600    0.559506703    5.86  177.09     1.30</t>
    </r>
    <r>
      <rPr>
        <b/>
        <sz val="10"/>
        <rFont val="Arial Unicode MS"/>
        <family val="0"/>
      </rPr>
      <t xml:space="preserve"> </t>
    </r>
  </si>
  <si>
    <r>
      <t xml:space="preserve">  8  5  2016 19 40  0.00   49 41 18.8130  +00  8 38.8484    0.559482227    5.86  177.11     1.29</t>
    </r>
    <r>
      <rPr>
        <b/>
        <sz val="10"/>
        <rFont val="Arial Unicode MS"/>
        <family val="0"/>
      </rPr>
      <t xml:space="preserve"> </t>
    </r>
  </si>
  <si>
    <r>
      <t xml:space="preserve">  8  5  2016 19 50  0.00   49 41  3.7830  +00  8 31.6360    0.559457810    5.87  177.14     1.28</t>
    </r>
    <r>
      <rPr>
        <b/>
        <sz val="10"/>
        <rFont val="Arial Unicode MS"/>
        <family val="0"/>
      </rPr>
      <t xml:space="preserve"> </t>
    </r>
  </si>
  <si>
    <r>
      <t xml:space="preserve">  8  5  2016 20  0  0.00   49 40 48.7504  +00  8 24.4228    0.559433453    5.87  177.16     1.27</t>
    </r>
    <r>
      <rPr>
        <b/>
        <sz val="10"/>
        <rFont val="Arial Unicode MS"/>
        <family val="0"/>
      </rPr>
      <t xml:space="preserve"> </t>
    </r>
  </si>
  <si>
    <r>
      <t xml:space="preserve">  8  5  2016 20 10  0.00   49 40 33.7154  +00  8 17.2089    0.559409156    5.87  177.19     1.26</t>
    </r>
    <r>
      <rPr>
        <b/>
        <sz val="10"/>
        <rFont val="Arial Unicode MS"/>
        <family val="0"/>
      </rPr>
      <t xml:space="preserve"> </t>
    </r>
  </si>
  <si>
    <r>
      <t xml:space="preserve">  8  5  2016 20 20  0.00   49 40 18.6779  +00  8  9.9943    0.559384918    5.88  177.21     1.24</t>
    </r>
    <r>
      <rPr>
        <b/>
        <sz val="10"/>
        <rFont val="Arial Unicode MS"/>
        <family val="0"/>
      </rPr>
      <t xml:space="preserve"> </t>
    </r>
  </si>
  <si>
    <r>
      <t xml:space="preserve">  8  5  2016 20 30  0.00   49 40  3.6380  +00  8  2.7788    0.559360741    5.88  177.23     1.23</t>
    </r>
    <r>
      <rPr>
        <b/>
        <sz val="10"/>
        <rFont val="Arial Unicode MS"/>
        <family val="0"/>
      </rPr>
      <t xml:space="preserve"> </t>
    </r>
  </si>
  <si>
    <r>
      <t xml:space="preserve">  8  5  2016 20 40  0.00   49 39 48.5956  +00  7 55.5627    0.559336623    5.88  177.26     1.22</t>
    </r>
    <r>
      <rPr>
        <b/>
        <sz val="10"/>
        <rFont val="Arial Unicode MS"/>
        <family val="0"/>
      </rPr>
      <t xml:space="preserve"> </t>
    </r>
  </si>
  <si>
    <r>
      <t xml:space="preserve">  8  5  2016 20 50  0.00   49 39 33.5508  +00  7 48.3457    0.559312565    5.89  177.28     1.21</t>
    </r>
    <r>
      <rPr>
        <b/>
        <sz val="10"/>
        <rFont val="Arial Unicode MS"/>
        <family val="0"/>
      </rPr>
      <t xml:space="preserve"> </t>
    </r>
  </si>
  <si>
    <r>
      <t xml:space="preserve">  8  5  2016 21  0  0.00   49 39 18.5036  +00  7 41.1281    0.559288567    5.89  177.31     1.20</t>
    </r>
    <r>
      <rPr>
        <b/>
        <sz val="10"/>
        <rFont val="Arial Unicode MS"/>
        <family val="0"/>
      </rPr>
      <t xml:space="preserve"> </t>
    </r>
  </si>
  <si>
    <r>
      <t xml:space="preserve">  8  5  2016 21 10  0.00   49 39  3.4540  +00  7 33.9097    0.559264629    5.89  177.33     1.19</t>
    </r>
    <r>
      <rPr>
        <b/>
        <sz val="10"/>
        <rFont val="Arial Unicode MS"/>
        <family val="0"/>
      </rPr>
      <t xml:space="preserve"> </t>
    </r>
  </si>
  <si>
    <r>
      <t xml:space="preserve">  8  5  2016 21 20  0.00   49 38 48.4020  +00  7 26.6906    0.559240751    5.90  177.36     1.18</t>
    </r>
    <r>
      <rPr>
        <b/>
        <sz val="10"/>
        <rFont val="Arial Unicode MS"/>
        <family val="0"/>
      </rPr>
      <t xml:space="preserve"> </t>
    </r>
  </si>
  <si>
    <r>
      <t xml:space="preserve">  8  5  2016 21 30  0.00   49 38 33.3476  +00  7 19.4707    0.559216932    5.90  177.38     1.17</t>
    </r>
    <r>
      <rPr>
        <b/>
        <sz val="10"/>
        <rFont val="Arial Unicode MS"/>
        <family val="0"/>
      </rPr>
      <t xml:space="preserve"> </t>
    </r>
  </si>
  <si>
    <r>
      <t xml:space="preserve">  8  5  2016 21 40  0.00   49 38 18.2908  +00  7 12.2501    0.559193173    5.90  177.41     1.16</t>
    </r>
    <r>
      <rPr>
        <b/>
        <sz val="10"/>
        <rFont val="Arial Unicode MS"/>
        <family val="0"/>
      </rPr>
      <t xml:space="preserve"> </t>
    </r>
  </si>
  <si>
    <r>
      <t xml:space="preserve">  8  5  2016 21 50  0.00   49 38  3.2317  +00  7  5.0288    0.559169474    5.91  177.43     1.15</t>
    </r>
    <r>
      <rPr>
        <b/>
        <sz val="10"/>
        <rFont val="Arial Unicode MS"/>
        <family val="0"/>
      </rPr>
      <t xml:space="preserve"> </t>
    </r>
  </si>
  <si>
    <r>
      <t xml:space="preserve">  8  5  2016 22  0  0.00   49 37 48.1703  +00  6 57.8068    0.559145835    5.91  177.46     1.13</t>
    </r>
    <r>
      <rPr>
        <b/>
        <sz val="10"/>
        <rFont val="Arial Unicode MS"/>
        <family val="0"/>
      </rPr>
      <t xml:space="preserve"> </t>
    </r>
  </si>
  <si>
    <r>
      <t xml:space="preserve">  8  5  2016 22 10  0.00   49 37 33.1065  +00  6 50.5840    0.559122255    5.91  177.48     1.12</t>
    </r>
    <r>
      <rPr>
        <b/>
        <sz val="10"/>
        <rFont val="Arial Unicode MS"/>
        <family val="0"/>
      </rPr>
      <t xml:space="preserve"> </t>
    </r>
  </si>
  <si>
    <r>
      <t xml:space="preserve">  8  5  2016 22 20  0.00   49 37 18.0404  +00  6 43.3606    0.559098736    5.92  177.51     1.11</t>
    </r>
    <r>
      <rPr>
        <b/>
        <sz val="10"/>
        <rFont val="Arial Unicode MS"/>
        <family val="0"/>
      </rPr>
      <t xml:space="preserve"> </t>
    </r>
  </si>
  <si>
    <r>
      <t xml:space="preserve">  8  5  2016 22 30  0.00   49 37  2.9721  +00  6 36.1364    0.559075276    5.92  177.53     1.10</t>
    </r>
    <r>
      <rPr>
        <b/>
        <sz val="10"/>
        <rFont val="Arial Unicode MS"/>
        <family val="0"/>
      </rPr>
      <t xml:space="preserve"> </t>
    </r>
  </si>
  <si>
    <r>
      <t xml:space="preserve">  8  5  2016 22 40  0.00   49 36 47.9014  +00  6 28.9115    0.559051876    5.92  177.56     1.09</t>
    </r>
    <r>
      <rPr>
        <b/>
        <sz val="10"/>
        <rFont val="Arial Unicode MS"/>
        <family val="0"/>
      </rPr>
      <t xml:space="preserve"> </t>
    </r>
  </si>
  <si>
    <r>
      <t xml:space="preserve">  8  5  2016 22 50  0.00   49 36 32.8285  +00  6 21.6859    0.559028536    5.93  177.58     1.08</t>
    </r>
    <r>
      <rPr>
        <b/>
        <sz val="10"/>
        <rFont val="Arial Unicode MS"/>
        <family val="0"/>
      </rPr>
      <t xml:space="preserve"> </t>
    </r>
  </si>
  <si>
    <r>
      <t xml:space="preserve">  8  5  2016 23  0  0.00   49 36 17.7533  +00  6 14.4596    0.559005255    5.93  177.61     1.07</t>
    </r>
    <r>
      <rPr>
        <b/>
        <sz val="10"/>
        <rFont val="Arial Unicode MS"/>
        <family val="0"/>
      </rPr>
      <t xml:space="preserve"> </t>
    </r>
  </si>
  <si>
    <r>
      <t xml:space="preserve">  8  5  2016 23 10  0.00   49 36  2.6759  +00  6  7.2326    0.558982034    5.93  177.63     1.06</t>
    </r>
    <r>
      <rPr>
        <b/>
        <sz val="10"/>
        <rFont val="Arial Unicode MS"/>
        <family val="0"/>
      </rPr>
      <t xml:space="preserve"> </t>
    </r>
  </si>
  <si>
    <r>
      <t xml:space="preserve">  8  5  2016 23 20  0.00   49 35 47.5962  +00  6  0.0049    0.558958873    5.94  177.66     1.05</t>
    </r>
    <r>
      <rPr>
        <b/>
        <sz val="10"/>
        <rFont val="Arial Unicode MS"/>
        <family val="0"/>
      </rPr>
      <t xml:space="preserve"> </t>
    </r>
  </si>
  <si>
    <r>
      <t xml:space="preserve">  8  5  2016 23 30  0.00   49 35 32.5144  +00  5 52.7766    0.558935772    5.94  177.68     1.03</t>
    </r>
    <r>
      <rPr>
        <b/>
        <sz val="10"/>
        <rFont val="Arial Unicode MS"/>
        <family val="0"/>
      </rPr>
      <t xml:space="preserve"> </t>
    </r>
  </si>
  <si>
    <r>
      <t xml:space="preserve">  8  5  2016 23 40  0.00   49 35 17.4303  +00  5 45.5475    0.558912730    5.94  177.71     1.02</t>
    </r>
    <r>
      <rPr>
        <b/>
        <sz val="10"/>
        <rFont val="Arial Unicode MS"/>
        <family val="0"/>
      </rPr>
      <t xml:space="preserve"> </t>
    </r>
  </si>
  <si>
    <r>
      <t xml:space="preserve">  8  5  2016 23 50  0.00   49 35  2.3440  +00  5 38.3178    0.558889749    5.95  177.73     1.01</t>
    </r>
    <r>
      <rPr>
        <b/>
        <sz val="10"/>
        <rFont val="Arial Unicode MS"/>
        <family val="0"/>
      </rPr>
      <t xml:space="preserve"> </t>
    </r>
  </si>
  <si>
    <r>
      <t xml:space="preserve">  9  5  2016  0  0  0.00   49 34 47.2555  +00  5 31.0873    0.558866827    5.95  177.76     1.00</t>
    </r>
    <r>
      <rPr>
        <b/>
        <sz val="10"/>
        <rFont val="Arial Unicode MS"/>
        <family val="0"/>
      </rPr>
      <t xml:space="preserve"> </t>
    </r>
  </si>
  <si>
    <r>
      <t xml:space="preserve">  9  5  2016  0 10  0.00   49 34 32.1649  +00  5 23.8562    0.558843964    5.95  177.78     0.99</t>
    </r>
    <r>
      <rPr>
        <b/>
        <sz val="10"/>
        <rFont val="Arial Unicode MS"/>
        <family val="0"/>
      </rPr>
      <t xml:space="preserve"> </t>
    </r>
  </si>
  <si>
    <r>
      <t xml:space="preserve">  9  5  2016  0 20  0.00   49 34 17.0721  +00  5 16.6245    0.558821162    5.96  177.81     0.98</t>
    </r>
    <r>
      <rPr>
        <b/>
        <sz val="10"/>
        <rFont val="Arial Unicode MS"/>
        <family val="0"/>
      </rPr>
      <t xml:space="preserve"> </t>
    </r>
  </si>
  <si>
    <r>
      <t xml:space="preserve">  9  5  2016  0 30  0.00   49 34  1.9772  +00  5  9.3920    0.558798419    5.96  177.83     0.97</t>
    </r>
    <r>
      <rPr>
        <b/>
        <sz val="10"/>
        <rFont val="Arial Unicode MS"/>
        <family val="0"/>
      </rPr>
      <t xml:space="preserve"> </t>
    </r>
  </si>
  <si>
    <r>
      <t xml:space="preserve">  9  5  2016  0 40  0.00   49 33 46.8802  +00  5  2.1589    0.558775736    5.96  177.86     0.96</t>
    </r>
    <r>
      <rPr>
        <b/>
        <sz val="10"/>
        <rFont val="Arial Unicode MS"/>
        <family val="0"/>
      </rPr>
      <t xml:space="preserve"> </t>
    </r>
  </si>
  <si>
    <r>
      <t xml:space="preserve">  9  5  2016  0 50  0.00   49 33 31.7810  +00  4 54.9251    0.558753112    5.97  177.88     0.95</t>
    </r>
    <r>
      <rPr>
        <b/>
        <sz val="10"/>
        <rFont val="Arial Unicode MS"/>
        <family val="0"/>
      </rPr>
      <t xml:space="preserve"> </t>
    </r>
  </si>
  <si>
    <r>
      <t xml:space="preserve">  9  5  2016  1  0  0.00   49 33 16.6797  +00  4 47.6907    0.558730549    5.97  177.91     0.94</t>
    </r>
    <r>
      <rPr>
        <b/>
        <sz val="10"/>
        <rFont val="Arial Unicode MS"/>
        <family val="0"/>
      </rPr>
      <t xml:space="preserve"> </t>
    </r>
  </si>
  <si>
    <r>
      <t xml:space="preserve">  9  5  2016  1 10  0.00   49 33  1.5764  +00  4 40.4556    0.558708045    5.97  177.93     0.92</t>
    </r>
    <r>
      <rPr>
        <b/>
        <sz val="10"/>
        <rFont val="Arial Unicode MS"/>
        <family val="0"/>
      </rPr>
      <t xml:space="preserve"> </t>
    </r>
  </si>
  <si>
    <r>
      <t xml:space="preserve">  9  5  2016  1 20  0.00   49 32 46.4709  +00  4 33.2198    0.558685601    5.98  177.96     0.91</t>
    </r>
    <r>
      <rPr>
        <b/>
        <sz val="10"/>
        <rFont val="Arial Unicode MS"/>
        <family val="0"/>
      </rPr>
      <t xml:space="preserve"> </t>
    </r>
  </si>
  <si>
    <r>
      <t xml:space="preserve">  9  5  2016  1 30  0.00   49 32 31.3635  +00  4 25.9834    0.558663216    5.98  177.98     0.90</t>
    </r>
    <r>
      <rPr>
        <b/>
        <sz val="10"/>
        <rFont val="Arial Unicode MS"/>
        <family val="0"/>
      </rPr>
      <t xml:space="preserve"> </t>
    </r>
  </si>
  <si>
    <r>
      <t xml:space="preserve">  9  5  2016  1 40  0.00   49 32 16.2539  +00  4 18.7464    0.558640891    5.98  178.01     0.89</t>
    </r>
    <r>
      <rPr>
        <b/>
        <sz val="10"/>
        <rFont val="Arial Unicode MS"/>
        <family val="0"/>
      </rPr>
      <t xml:space="preserve"> </t>
    </r>
  </si>
  <si>
    <r>
      <t xml:space="preserve">  9  5  2016  1 50  0.00   49 32  1.1423  +00  4 11.5087    0.558618626    5.98  178.03     0.88</t>
    </r>
    <r>
      <rPr>
        <b/>
        <sz val="10"/>
        <rFont val="Arial Unicode MS"/>
        <family val="0"/>
      </rPr>
      <t xml:space="preserve"> </t>
    </r>
  </si>
  <si>
    <r>
      <t xml:space="preserve">  9  5  2016  2  0  0.00   49 31 46.0287  +00  4  4.2704    0.558596421    5.99  178.06     0.87</t>
    </r>
    <r>
      <rPr>
        <b/>
        <sz val="10"/>
        <rFont val="Arial Unicode MS"/>
        <family val="0"/>
      </rPr>
      <t xml:space="preserve"> </t>
    </r>
  </si>
  <si>
    <r>
      <t xml:space="preserve">  9  5  2016  2 10  0.00   49 31 30.9131  +00  3 57.0314    0.558574275    5.99  178.08     0.86</t>
    </r>
    <r>
      <rPr>
        <b/>
        <sz val="10"/>
        <rFont val="Arial Unicode MS"/>
        <family val="0"/>
      </rPr>
      <t xml:space="preserve"> </t>
    </r>
  </si>
  <si>
    <r>
      <t xml:space="preserve">  9  5  2016  2 20  0.00   49 31 15.7955  +00  3 49.7918    0.558552189    5.99  178.11     0.85</t>
    </r>
    <r>
      <rPr>
        <b/>
        <sz val="10"/>
        <rFont val="Arial Unicode MS"/>
        <family val="0"/>
      </rPr>
      <t xml:space="preserve"> </t>
    </r>
  </si>
  <si>
    <r>
      <t xml:space="preserve">  9  5  2016  2 30  0.00   49 31  0.6759  +00  3 42.5516    0.558530162    6.00  178.13     0.84</t>
    </r>
    <r>
      <rPr>
        <b/>
        <sz val="10"/>
        <rFont val="Arial Unicode MS"/>
        <family val="0"/>
      </rPr>
      <t xml:space="preserve"> </t>
    </r>
  </si>
  <si>
    <r>
      <t xml:space="preserve">  9  5  2016  2 40  0.00   49 30 45.5544  +00  3 35.3107    0.558508196    6.00  178.15     0.82</t>
    </r>
    <r>
      <rPr>
        <b/>
        <sz val="10"/>
        <rFont val="Arial Unicode MS"/>
        <family val="0"/>
      </rPr>
      <t xml:space="preserve"> </t>
    </r>
  </si>
  <si>
    <r>
      <t xml:space="preserve">  9  5  2016  2 50  0.00   49 30 30.4308  +00  3 28.0692    0.558486289    6.00  178.18     0.81</t>
    </r>
    <r>
      <rPr>
        <b/>
        <sz val="10"/>
        <rFont val="Arial Unicode MS"/>
        <family val="0"/>
      </rPr>
      <t xml:space="preserve"> </t>
    </r>
  </si>
  <si>
    <r>
      <t xml:space="preserve">  9  5  2016  3  0  0.00   49 30 15.3054  +00  3 20.8271    0.558464441    6.01  178.20     0.80</t>
    </r>
    <r>
      <rPr>
        <b/>
        <sz val="10"/>
        <rFont val="Arial Unicode MS"/>
        <family val="0"/>
      </rPr>
      <t xml:space="preserve"> </t>
    </r>
  </si>
  <si>
    <r>
      <t xml:space="preserve">  9  5  2016  3 10  0.00   49 30  0.1780  +00  3 13.5844    0.558442653    6.01  178.23     0.79</t>
    </r>
    <r>
      <rPr>
        <b/>
        <sz val="10"/>
        <rFont val="Arial Unicode MS"/>
        <family val="0"/>
      </rPr>
      <t xml:space="preserve"> </t>
    </r>
  </si>
  <si>
    <r>
      <t xml:space="preserve">  9  5  2016  3 20  0.00   49 29 45.0487  +00  3  6.3411    0.558420925    6.01  178.25     0.78</t>
    </r>
    <r>
      <rPr>
        <b/>
        <sz val="10"/>
        <rFont val="Arial Unicode MS"/>
        <family val="0"/>
      </rPr>
      <t xml:space="preserve"> </t>
    </r>
  </si>
  <si>
    <r>
      <t xml:space="preserve">  9  5  2016  3 30  0.00   49 29 29.9174  +00  2 59.0971    0.558399257    6.02  178.28     0.77</t>
    </r>
    <r>
      <rPr>
        <b/>
        <sz val="10"/>
        <rFont val="Arial Unicode MS"/>
        <family val="0"/>
      </rPr>
      <t xml:space="preserve"> </t>
    </r>
  </si>
  <si>
    <r>
      <t xml:space="preserve">  9  5  2016  3 40  0.00   49 29 14.7843  +00  2 51.8526    0.558377648    6.02  178.30     0.76</t>
    </r>
    <r>
      <rPr>
        <b/>
        <sz val="10"/>
        <rFont val="Arial Unicode MS"/>
        <family val="0"/>
      </rPr>
      <t xml:space="preserve"> </t>
    </r>
  </si>
  <si>
    <r>
      <t xml:space="preserve">  9  5  2016  3 50  0.00   49 28 59.6493  +00  2 44.6074    0.558356099    6.02  178.33     0.75</t>
    </r>
    <r>
      <rPr>
        <b/>
        <sz val="10"/>
        <rFont val="Arial Unicode MS"/>
        <family val="0"/>
      </rPr>
      <t xml:space="preserve"> </t>
    </r>
  </si>
  <si>
    <r>
      <t xml:space="preserve">  9  5  2016  4  0  0.00   49 28 44.5125  +00  2 37.3617    0.558334610    6.03  178.35     0.74</t>
    </r>
    <r>
      <rPr>
        <b/>
        <sz val="10"/>
        <rFont val="Arial Unicode MS"/>
        <family val="0"/>
      </rPr>
      <t xml:space="preserve"> </t>
    </r>
  </si>
  <si>
    <r>
      <t xml:space="preserve">  9  5  2016  4 10  0.00   49 28 29.3738  +00  2 30.1153    0.558313180    6.03  178.38     0.73</t>
    </r>
    <r>
      <rPr>
        <b/>
        <sz val="10"/>
        <rFont val="Arial Unicode MS"/>
        <family val="0"/>
      </rPr>
      <t xml:space="preserve"> </t>
    </r>
  </si>
  <si>
    <r>
      <t xml:space="preserve">  9  5  2016  4 20  0.00   49 28 14.2332  +00  2 22.8684    0.558291810    6.03  178.40     0.71</t>
    </r>
    <r>
      <rPr>
        <b/>
        <sz val="10"/>
        <rFont val="Arial Unicode MS"/>
        <family val="0"/>
      </rPr>
      <t xml:space="preserve"> </t>
    </r>
  </si>
  <si>
    <r>
      <t xml:space="preserve">  9  5  2016  4 30  0.00   49 27 59.0908  +00  2 15.6209    0.558270499    6.04  178.43     0.70</t>
    </r>
    <r>
      <rPr>
        <b/>
        <sz val="10"/>
        <rFont val="Arial Unicode MS"/>
        <family val="0"/>
      </rPr>
      <t xml:space="preserve"> </t>
    </r>
  </si>
  <si>
    <r>
      <t xml:space="preserve">  9  5  2016  4 40  0.00   49 27 43.9466  +00  2  8.3727    0.558249248    6.04  178.45     0.69</t>
    </r>
    <r>
      <rPr>
        <b/>
        <sz val="10"/>
        <rFont val="Arial Unicode MS"/>
        <family val="0"/>
      </rPr>
      <t xml:space="preserve"> </t>
    </r>
  </si>
  <si>
    <r>
      <t xml:space="preserve">  9  5  2016  4 50  0.00   49 27 28.8006  +00  2  1.1240    0.558228057    6.04  178.48     0.68</t>
    </r>
    <r>
      <rPr>
        <b/>
        <sz val="10"/>
        <rFont val="Arial Unicode MS"/>
        <family val="0"/>
      </rPr>
      <t xml:space="preserve"> </t>
    </r>
  </si>
  <si>
    <r>
      <t xml:space="preserve">  9  5  2016  5  0  0.00   49 27 13.6529  +00  1 53.8747    0.558206925    6.05  178.50     0.67</t>
    </r>
    <r>
      <rPr>
        <b/>
        <sz val="10"/>
        <rFont val="Arial Unicode MS"/>
        <family val="0"/>
      </rPr>
      <t xml:space="preserve"> </t>
    </r>
  </si>
  <si>
    <r>
      <t xml:space="preserve">  9  5  2016  5 10  0.00   49 26 58.5033  +00  1 46.6249    0.558185853    6.05  178.53     0.66</t>
    </r>
    <r>
      <rPr>
        <b/>
        <sz val="10"/>
        <rFont val="Arial Unicode MS"/>
        <family val="0"/>
      </rPr>
      <t xml:space="preserve"> </t>
    </r>
  </si>
  <si>
    <r>
      <t xml:space="preserve">  9  5  2016  5 20  0.00   49 26 43.3520  +00  1 39.3745    0.558164840    6.05  178.55     0.65</t>
    </r>
    <r>
      <rPr>
        <b/>
        <sz val="10"/>
        <rFont val="Arial Unicode MS"/>
        <family val="0"/>
      </rPr>
      <t xml:space="preserve"> </t>
    </r>
  </si>
  <si>
    <r>
      <t xml:space="preserve">  9  5  2016  5 30  0.00   49 26 28.1989  +00  1 32.1235    0.558143887    6.06  178.58     0.64</t>
    </r>
    <r>
      <rPr>
        <b/>
        <sz val="10"/>
        <rFont val="Arial Unicode MS"/>
        <family val="0"/>
      </rPr>
      <t xml:space="preserve"> </t>
    </r>
  </si>
  <si>
    <r>
      <t xml:space="preserve">  9  5  2016  5 40  0.00   49 26 13.0441  +00  1 24.8719    0.558122994    6.06  178.60     0.63</t>
    </r>
    <r>
      <rPr>
        <b/>
        <sz val="10"/>
        <rFont val="Arial Unicode MS"/>
        <family val="0"/>
      </rPr>
      <t xml:space="preserve"> </t>
    </r>
  </si>
  <si>
    <r>
      <t xml:space="preserve">  9  5  2016  5 50  0.00   49 25 57.8876  +00  1 17.6198    0.558102160    6.06  178.62     0.62</t>
    </r>
    <r>
      <rPr>
        <b/>
        <sz val="10"/>
        <rFont val="Arial Unicode MS"/>
        <family val="0"/>
      </rPr>
      <t xml:space="preserve"> </t>
    </r>
  </si>
  <si>
    <r>
      <t xml:space="preserve">  9  5  2016  6  0  0.00   49 25 42.7293  +00  1 10.3671    0.558081386    6.07  178.65     0.60</t>
    </r>
    <r>
      <rPr>
        <b/>
        <sz val="10"/>
        <rFont val="Arial Unicode MS"/>
        <family val="0"/>
      </rPr>
      <t xml:space="preserve"> </t>
    </r>
  </si>
  <si>
    <r>
      <t xml:space="preserve">  9  5  2016  6 10  0.00   49 25 27.5694  +00  1  3.1138    0.558060671    6.07  178.67     0.59</t>
    </r>
    <r>
      <rPr>
        <b/>
        <sz val="10"/>
        <rFont val="Arial Unicode MS"/>
        <family val="0"/>
      </rPr>
      <t xml:space="preserve"> </t>
    </r>
  </si>
  <si>
    <r>
      <t xml:space="preserve">  9  5  2016  6 20  0.00   49 25 12.4078  +00  0 55.8600    0.558040016    6.07  178.70     0.58</t>
    </r>
    <r>
      <rPr>
        <b/>
        <sz val="10"/>
        <rFont val="Arial Unicode MS"/>
        <family val="0"/>
      </rPr>
      <t xml:space="preserve"> </t>
    </r>
  </si>
  <si>
    <r>
      <t xml:space="preserve">  9  5  2016  6 30  0.00   49 24 57.2445  +00  0 48.6057    0.558019421    6.08  178.72     0.57</t>
    </r>
    <r>
      <rPr>
        <b/>
        <sz val="10"/>
        <rFont val="Arial Unicode MS"/>
        <family val="0"/>
      </rPr>
      <t xml:space="preserve"> </t>
    </r>
  </si>
  <si>
    <r>
      <t xml:space="preserve">  9  5  2016  6 40  0.00   49 24 42.0796  +00  0 41.3508    0.557998885    6.08  178.75     0.56</t>
    </r>
    <r>
      <rPr>
        <b/>
        <sz val="10"/>
        <rFont val="Arial Unicode MS"/>
        <family val="0"/>
      </rPr>
      <t xml:space="preserve"> </t>
    </r>
  </si>
  <si>
    <r>
      <t xml:space="preserve">  9  5  2016  6 50  0.00   49 24 26.9130  +00  0 34.0954    0.557978409    6.08  178.77     0.55</t>
    </r>
    <r>
      <rPr>
        <b/>
        <sz val="10"/>
        <rFont val="Arial Unicode MS"/>
        <family val="0"/>
      </rPr>
      <t xml:space="preserve"> </t>
    </r>
  </si>
  <si>
    <r>
      <t xml:space="preserve">  9  5  2016  7  0  0.00   49 24 11.7448  +00  0 26.8394    0.557957992    6.09  178.80     0.54</t>
    </r>
    <r>
      <rPr>
        <b/>
        <sz val="10"/>
        <rFont val="Arial Unicode MS"/>
        <family val="0"/>
      </rPr>
      <t xml:space="preserve"> </t>
    </r>
  </si>
  <si>
    <r>
      <t xml:space="preserve">  9  5  2016  7 10  0.00   49 23 56.5749  +00  0 19.5829    0.557937635    6.09  178.82     0.53</t>
    </r>
    <r>
      <rPr>
        <b/>
        <sz val="10"/>
        <rFont val="Arial Unicode MS"/>
        <family val="0"/>
      </rPr>
      <t xml:space="preserve"> </t>
    </r>
  </si>
  <si>
    <r>
      <t xml:space="preserve">  9  5  2016  7 20  0.00   49 23 41.4035  +00  0 12.3258    0.557917337    6.09  178.85     0.52</t>
    </r>
    <r>
      <rPr>
        <b/>
        <sz val="10"/>
        <rFont val="Arial Unicode MS"/>
        <family val="0"/>
      </rPr>
      <t xml:space="preserve"> </t>
    </r>
  </si>
  <si>
    <r>
      <t xml:space="preserve">  9  5  2016  7 30  0.00   49 23 26.2305  +00  0  5.0683    0.557897099    6.10  178.87     0.51</t>
    </r>
    <r>
      <rPr>
        <b/>
        <sz val="10"/>
        <rFont val="Arial Unicode MS"/>
        <family val="0"/>
      </rPr>
      <t xml:space="preserve"> </t>
    </r>
  </si>
  <si>
    <r>
      <t xml:space="preserve">  9  5  2016  7 40  0.00   49 23 11.0558  -00  0  2.1898    0.557876920    6.10  178.89     0.49</t>
    </r>
    <r>
      <rPr>
        <b/>
        <sz val="10"/>
        <rFont val="Arial Unicode MS"/>
        <family val="0"/>
      </rPr>
      <t xml:space="preserve"> </t>
    </r>
  </si>
  <si>
    <r>
      <t xml:space="preserve">  9  5  2016  7 50  0.00   49 22 55.8797  -00  0  9.4485    0.557856801    6.10  178.92     0.48</t>
    </r>
    <r>
      <rPr>
        <b/>
        <sz val="10"/>
        <rFont val="Arial Unicode MS"/>
        <family val="0"/>
      </rPr>
      <t xml:space="preserve"> </t>
    </r>
  </si>
  <si>
    <r>
      <t xml:space="preserve">  9  5  2016  8  0  0.00   49 22 40.7019  -00  0 16.7076    0.557836742    6.11  178.94     0.47</t>
    </r>
    <r>
      <rPr>
        <b/>
        <sz val="10"/>
        <rFont val="Arial Unicode MS"/>
        <family val="0"/>
      </rPr>
      <t xml:space="preserve"> </t>
    </r>
  </si>
  <si>
    <r>
      <t xml:space="preserve">  9  5  2016  8 10  0.00   49 22 25.5227  -00  0 23.9673    0.557816742    6.11  178.97     0.46</t>
    </r>
    <r>
      <rPr>
        <b/>
        <sz val="10"/>
        <rFont val="Arial Unicode MS"/>
        <family val="0"/>
      </rPr>
      <t xml:space="preserve"> </t>
    </r>
  </si>
  <si>
    <r>
      <t xml:space="preserve">  9  5  2016  8 20  0.00   49 22 10.3419  -00  0 31.2274    0.557796801    6.11  178.99     0.45</t>
    </r>
    <r>
      <rPr>
        <b/>
        <sz val="10"/>
        <rFont val="Arial Unicode MS"/>
        <family val="0"/>
      </rPr>
      <t xml:space="preserve"> </t>
    </r>
  </si>
  <si>
    <r>
      <t xml:space="preserve">  9  5  2016  8 30  0.00   49 21 55.1596  -00  0 38.4881    0.557776920    6.12  179.02     0.44</t>
    </r>
    <r>
      <rPr>
        <b/>
        <sz val="10"/>
        <rFont val="Arial Unicode MS"/>
        <family val="0"/>
      </rPr>
      <t xml:space="preserve"> </t>
    </r>
  </si>
  <si>
    <r>
      <t xml:space="preserve">  9  5  2016  8 40  0.00   49 21 39.9758  -00  0 45.7493    0.557757099    6.12  179.04     0.43</t>
    </r>
    <r>
      <rPr>
        <b/>
        <sz val="10"/>
        <rFont val="Arial Unicode MS"/>
        <family val="0"/>
      </rPr>
      <t xml:space="preserve"> </t>
    </r>
  </si>
  <si>
    <r>
      <t xml:space="preserve">  9  5  2016  8 50  0.00   49 21 24.7905  -00  0 53.0110    0.557737337    6.12  179.07     0.42</t>
    </r>
    <r>
      <rPr>
        <b/>
        <sz val="10"/>
        <rFont val="Arial Unicode MS"/>
        <family val="0"/>
      </rPr>
      <t xml:space="preserve"> </t>
    </r>
  </si>
  <si>
    <r>
      <t xml:space="preserve">  9  5  2016  9  0  0.00   49 21  9.6037  -00  1  0.2731    0.557717634    6.13  179.09     0.41</t>
    </r>
    <r>
      <rPr>
        <b/>
        <sz val="10"/>
        <rFont val="Arial Unicode MS"/>
        <family val="0"/>
      </rPr>
      <t xml:space="preserve"> </t>
    </r>
  </si>
  <si>
    <r>
      <t xml:space="preserve">  9  5  2016  9 10  0.00   49 20 54.4155  -00  1  7.5358    0.557697991    6.13  179.11     0.40</t>
    </r>
    <r>
      <rPr>
        <b/>
        <sz val="10"/>
        <rFont val="Arial Unicode MS"/>
        <family val="0"/>
      </rPr>
      <t xml:space="preserve"> </t>
    </r>
  </si>
  <si>
    <r>
      <t xml:space="preserve">  9  5  2016  9 20  0.00   49 20 39.2258  -00  1 14.7990    0.557678408    6.13  179.14     0.39</t>
    </r>
    <r>
      <rPr>
        <b/>
        <sz val="10"/>
        <rFont val="Arial Unicode MS"/>
        <family val="0"/>
      </rPr>
      <t xml:space="preserve"> </t>
    </r>
  </si>
  <si>
    <r>
      <t xml:space="preserve">  9  5  2016  9 30  0.00   49 20 24.0347  -00  1 22.0626    0.557658884    6.13  179.16     0.37</t>
    </r>
    <r>
      <rPr>
        <b/>
        <sz val="10"/>
        <rFont val="Arial Unicode MS"/>
        <family val="0"/>
      </rPr>
      <t xml:space="preserve"> </t>
    </r>
  </si>
  <si>
    <r>
      <t xml:space="preserve">  9  5  2016  9 40  0.00   49 20  8.8422  -00  1 29.3268    0.557639419    6.14  179.19     0.36</t>
    </r>
    <r>
      <rPr>
        <b/>
        <sz val="10"/>
        <rFont val="Arial Unicode MS"/>
        <family val="0"/>
      </rPr>
      <t xml:space="preserve"> </t>
    </r>
  </si>
  <si>
    <r>
      <t xml:space="preserve">  9  5  2016  9 50  0.00   49 19 53.6482  -00  1 36.5914    0.557620014    6.14  179.21     0.35</t>
    </r>
    <r>
      <rPr>
        <b/>
        <sz val="10"/>
        <rFont val="Arial Unicode MS"/>
        <family val="0"/>
      </rPr>
      <t xml:space="preserve"> </t>
    </r>
  </si>
  <si>
    <r>
      <t xml:space="preserve">  9  5  2016 10  0  0.00   49 19 38.4529  -00  1 43.8565    0.557600669    6.14  179.23     0.34</t>
    </r>
    <r>
      <rPr>
        <b/>
        <sz val="10"/>
        <rFont val="Arial Unicode MS"/>
        <family val="0"/>
      </rPr>
      <t xml:space="preserve"> </t>
    </r>
  </si>
  <si>
    <r>
      <t xml:space="preserve">  9  5  2016 10 10  0.00   49 19 23.2562  -00  1 51.1221    0.557581383    6.15  179.26     0.33</t>
    </r>
    <r>
      <rPr>
        <b/>
        <sz val="10"/>
        <rFont val="Arial Unicode MS"/>
        <family val="0"/>
      </rPr>
      <t xml:space="preserve"> </t>
    </r>
  </si>
  <si>
    <r>
      <t xml:space="preserve">  9  5  2016 10 20  0.00   49 19  8.0581  -00  1 58.3881    0.557562156    6.15  179.28     0.32</t>
    </r>
    <r>
      <rPr>
        <b/>
        <sz val="10"/>
        <rFont val="Arial Unicode MS"/>
        <family val="0"/>
      </rPr>
      <t xml:space="preserve"> </t>
    </r>
  </si>
  <si>
    <r>
      <t xml:space="preserve">  9  5  2016 10 30  0.00   49 18 52.8586  -00  2  5.6546    0.557542989    6.15  179.31     0.31</t>
    </r>
    <r>
      <rPr>
        <b/>
        <sz val="10"/>
        <rFont val="Arial Unicode MS"/>
        <family val="0"/>
      </rPr>
      <t xml:space="preserve"> </t>
    </r>
  </si>
  <si>
    <r>
      <t xml:space="preserve">  9  5  2016 10 40  0.00   49 18 37.6578  -00  2 12.9216    0.557523881    6.16  179.33     0.30</t>
    </r>
    <r>
      <rPr>
        <b/>
        <sz val="10"/>
        <rFont val="Arial Unicode MS"/>
        <family val="0"/>
      </rPr>
      <t xml:space="preserve"> </t>
    </r>
  </si>
  <si>
    <r>
      <t xml:space="preserve">  9  5  2016 10 50  0.00   49 18 22.4557  -00  2 20.1891    0.557504833    6.16  179.35     0.29</t>
    </r>
    <r>
      <rPr>
        <b/>
        <sz val="10"/>
        <rFont val="Arial Unicode MS"/>
        <family val="0"/>
      </rPr>
      <t xml:space="preserve"> </t>
    </r>
  </si>
  <si>
    <r>
      <t xml:space="preserve">  9  5  2016 11  0  0.00   49 18  7.2523  -00  2 27.4570    0.557485844    6.16  179.38     0.28</t>
    </r>
    <r>
      <rPr>
        <b/>
        <sz val="10"/>
        <rFont val="Arial Unicode MS"/>
        <family val="0"/>
      </rPr>
      <t xml:space="preserve"> </t>
    </r>
  </si>
  <si>
    <r>
      <t xml:space="preserve">  9  5  2016 11 10  0.00   49 17 52.0475  -00  2 34.7253    0.557466914    6.17  179.40     0.27</t>
    </r>
    <r>
      <rPr>
        <b/>
        <sz val="10"/>
        <rFont val="Arial Unicode MS"/>
        <family val="0"/>
      </rPr>
      <t xml:space="preserve"> </t>
    </r>
  </si>
  <si>
    <r>
      <t xml:space="preserve">  9  5  2016 11 20  0.00   49 17 36.8415  -00  2 41.9941    0.557448044    6.17  179.42     0.26</t>
    </r>
    <r>
      <rPr>
        <b/>
        <sz val="10"/>
        <rFont val="Arial Unicode MS"/>
        <family val="0"/>
      </rPr>
      <t xml:space="preserve"> </t>
    </r>
  </si>
  <si>
    <r>
      <t xml:space="preserve">  9  5  2016 11 30  0.00   49 17 21.6342  -00  2 49.2634    0.557429234    6.17  179.45     0.25</t>
    </r>
    <r>
      <rPr>
        <b/>
        <sz val="10"/>
        <rFont val="Arial Unicode MS"/>
        <family val="0"/>
      </rPr>
      <t xml:space="preserve"> </t>
    </r>
  </si>
  <si>
    <r>
      <t xml:space="preserve">  9  5  2016 11 40  0.00   49 17  6.4256  -00  2 56.5331    0.557410483    6.18  179.47     0.24</t>
    </r>
    <r>
      <rPr>
        <b/>
        <sz val="10"/>
        <rFont val="Arial Unicode MS"/>
        <family val="0"/>
      </rPr>
      <t xml:space="preserve"> </t>
    </r>
  </si>
  <si>
    <r>
      <t xml:space="preserve">  9  5  2016 11 50  0.00   49 16 51.2158  -00  3  3.8032    0.557391791    6.18  179.49     0.23</t>
    </r>
    <r>
      <rPr>
        <b/>
        <sz val="10"/>
        <rFont val="Arial Unicode MS"/>
        <family val="0"/>
      </rPr>
      <t xml:space="preserve"> </t>
    </r>
  </si>
  <si>
    <r>
      <t xml:space="preserve">  9  5  2016 12  0  0.00   49 16 36.0047  -00  3 11.0738    0.557373158    6.18  179.52     0.22</t>
    </r>
    <r>
      <rPr>
        <b/>
        <sz val="10"/>
        <rFont val="Arial Unicode MS"/>
        <family val="0"/>
      </rPr>
      <t xml:space="preserve"> </t>
    </r>
  </si>
  <si>
    <r>
      <t xml:space="preserve">  9  5  2016 12 10  0.00   49 16 20.7925  -00  3 18.3448    0.557354585    6.19  179.54     0.21</t>
    </r>
    <r>
      <rPr>
        <b/>
        <sz val="10"/>
        <rFont val="Arial Unicode MS"/>
        <family val="0"/>
      </rPr>
      <t xml:space="preserve"> </t>
    </r>
  </si>
  <si>
    <r>
      <t xml:space="preserve">  9  5  2016 12 20  0.00   49 16  5.5790  -00  3 25.6162    0.557336072    6.19  179.56     0.20</t>
    </r>
    <r>
      <rPr>
        <b/>
        <sz val="10"/>
        <rFont val="Arial Unicode MS"/>
        <family val="0"/>
      </rPr>
      <t xml:space="preserve"> </t>
    </r>
  </si>
  <si>
    <r>
      <t xml:space="preserve">  9  5  2016 12 30  0.00   49 15 50.3643  -00  3 32.8881    0.557317618    6.19  179.58     0.19</t>
    </r>
    <r>
      <rPr>
        <b/>
        <sz val="10"/>
        <rFont val="Arial Unicode MS"/>
        <family val="0"/>
      </rPr>
      <t xml:space="preserve"> </t>
    </r>
  </si>
  <si>
    <r>
      <t xml:space="preserve">  9  5  2016 12 40  0.00   49 15 35.1484  -00  3 40.1604    0.557299223    6.19  179.61     0.18</t>
    </r>
    <r>
      <rPr>
        <b/>
        <sz val="10"/>
        <rFont val="Arial Unicode MS"/>
        <family val="0"/>
      </rPr>
      <t xml:space="preserve"> </t>
    </r>
  </si>
  <si>
    <r>
      <t xml:space="preserve">  9  5  2016 12 50  0.00   49 15 19.9313  -00  3 47.4331    0.557280888    6.20  179.63     0.17</t>
    </r>
    <r>
      <rPr>
        <b/>
        <sz val="10"/>
        <rFont val="Arial Unicode MS"/>
        <family val="0"/>
      </rPr>
      <t xml:space="preserve"> </t>
    </r>
  </si>
  <si>
    <r>
      <t xml:space="preserve">  9  5  2016 13  0  0.00   49 15  4.7131  -00  3 54.7063    0.557262612    6.20  179.65     0.16</t>
    </r>
    <r>
      <rPr>
        <b/>
        <sz val="10"/>
        <rFont val="Arial Unicode MS"/>
        <family val="0"/>
      </rPr>
      <t xml:space="preserve"> </t>
    </r>
  </si>
  <si>
    <r>
      <t xml:space="preserve">  9  5  2016 13 10  0.00   49 14 49.4937  -00  4  1.9798    0.557244395    6.20  179.67     0.15</t>
    </r>
    <r>
      <rPr>
        <b/>
        <sz val="10"/>
        <rFont val="Arial Unicode MS"/>
        <family val="0"/>
      </rPr>
      <t xml:space="preserve"> </t>
    </r>
  </si>
  <si>
    <r>
      <t xml:space="preserve">  8  5  2016 19 30  0.00   48 23 44.9728  -00  0  6.8699    1.009544005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</si>
  <si>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19 40  0.00   48 24  9.1561  -00  0  6.8705    1.009545612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</si>
  <si>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19 50  0.00   48 24 33.3393  -00  0  6.8711    1.009547219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</si>
  <si>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20  0  0.00   48 24 57.5224  -00  0  6.8718    1.009548825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</si>
  <si>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20 10  0.00   48 25 21.7055  -00  0  6.8724    1.009550431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</si>
  <si>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20 20  0.00   48 25 45.8884  -00  0  6.8730    1.009552037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</si>
  <si>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20 30  0.00   48 26 10.0713  -00  0  6.8736    1.009553643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</si>
  <si>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20 40  0.00   48 26 34.2541  -00  0  6.8742    1.009555248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</si>
  <si>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20 50  0.00   48 26 58.4368  -00  0  6.8748    1.009556853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</si>
  <si>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21  0  0.00   48 27 22.6194  -00  0  6.8754    1.009558459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</si>
  <si>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21 10  0.00   48 27 46.8020  -00  0  6.8760    1.009560063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</si>
  <si>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21 20  0.00   48 28 10.9844  -00  0  6.8766    1.009561668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</si>
  <si>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21 30  0.00   48 28 35.1668  -00  0  6.8772    1.009563273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</si>
  <si>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21 40  0.00   48 28 59.3491  -00  0  6.8777    1.009564877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</si>
  <si>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21 50  0.00   48 29 23.5313  -00  0  6.8783    1.009566481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</si>
  <si>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22  0  0.00   48 29 47.7134  -00  0  6.8789    1.009568085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</si>
  <si>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22 10  0.00   48 30 11.8954  -00  0  6.8795    1.009569689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</si>
  <si>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22 20  0.00   48 30 36.0773  -00  0  6.8801    1.009571292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</si>
  <si>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22 30  0.00   48 31  0.2592  -00  0  6.8807    1.009572895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</si>
  <si>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22 40  0.00   48 31 24.4409  -00  0  6.8813    1.009574499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</si>
  <si>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22 50  0.00   48 31 48.6226  -00  0  6.8818    1.009576101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</si>
  <si>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23  0  0.00   48 32 12.8042  -00  0  6.8824    1.009577704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</si>
  <si>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23 10  0.00   48 32 36.9857  -00  0  6.8830    1.009579307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</si>
  <si>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23 20  0.00   48 33  1.1671  -00  0  6.8836    1.009580909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</si>
  <si>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13 20  0.00   49 14 34.2732  -00  4  9.2538    0.557226238    6.21  179.69     0.14</t>
    </r>
    <r>
      <rPr>
        <b/>
        <sz val="10"/>
        <rFont val="Arial Unicode MS"/>
        <family val="0"/>
      </rPr>
      <t xml:space="preserve"> </t>
    </r>
  </si>
  <si>
    <r>
      <t xml:space="preserve">  9  5  2016 13 30  0.00   49 14 19.0516  -00  4 16.5281    0.557208140    6.21  179.71     0.13</t>
    </r>
    <r>
      <rPr>
        <b/>
        <sz val="10"/>
        <rFont val="Arial Unicode MS"/>
        <family val="0"/>
      </rPr>
      <t xml:space="preserve"> </t>
    </r>
  </si>
  <si>
    <r>
      <t xml:space="preserve">  9  5  2016 13 40  0.00   49 14  3.8289  -00  4 23.8029    0.557190101    6.21  179.72     0.12</t>
    </r>
    <r>
      <rPr>
        <b/>
        <sz val="10"/>
        <rFont val="Arial Unicode MS"/>
        <family val="0"/>
      </rPr>
      <t xml:space="preserve"> </t>
    </r>
  </si>
  <si>
    <r>
      <t xml:space="preserve">  9  5  2016 13 50  0.00   49 13 48.6051  -00  4 31.0781    0.557172122    6.21  179.74     0.12</t>
    </r>
    <r>
      <rPr>
        <b/>
        <sz val="10"/>
        <rFont val="Arial Unicode MS"/>
        <family val="0"/>
      </rPr>
      <t xml:space="preserve"> </t>
    </r>
  </si>
  <si>
    <r>
      <t xml:space="preserve">  9  5  2016 14  0  0.00   49 13 33.3802  -00  4 38.3536    0.557154202    6.21  179.76     0.11</t>
    </r>
    <r>
      <rPr>
        <b/>
        <sz val="10"/>
        <rFont val="Arial Unicode MS"/>
        <family val="0"/>
      </rPr>
      <t xml:space="preserve"> </t>
    </r>
  </si>
  <si>
    <r>
      <t xml:space="preserve">  9  5  2016 14 10  0.00   49 13 18.1542  -00  4 45.6296    0.557136342    6.22  179.77     0.10</t>
    </r>
    <r>
      <rPr>
        <b/>
        <sz val="10"/>
        <rFont val="Arial Unicode MS"/>
        <family val="0"/>
      </rPr>
      <t xml:space="preserve"> </t>
    </r>
  </si>
  <si>
    <r>
      <t xml:space="preserve">  9  5  2016 14 20  0.00   49 13  2.9272  -00  4 52.9059    0.557118540    6.22  179.78     0.10</t>
    </r>
    <r>
      <rPr>
        <b/>
        <sz val="10"/>
        <rFont val="Arial Unicode MS"/>
        <family val="0"/>
      </rPr>
      <t xml:space="preserve"> </t>
    </r>
  </si>
  <si>
    <r>
      <t xml:space="preserve">  9  5  2016  0 50  0.00   48 36 38.7960  -00  0  6.8887    1.009595320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</si>
  <si>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1  0  0.00   48 37  2.9766  -00  0  6.8892    1.009596921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</si>
  <si>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1 10  0.00   48 37 27.1571  -00  0  6.8898    1.009598521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</si>
  <si>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1 20  0.00   48 37 51.3375  -00  0  6.8903    1.009600121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</si>
  <si>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1 30  0.00   48 38 15.5178  -00  0  6.8909    1.009601720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</si>
  <si>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1 40  0.00   48 38 39.6980  -00  0  6.8914    1.009603320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</si>
  <si>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1 50  0.00   48 39  3.8781  -00  0  6.8920    1.009604919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</si>
  <si>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14 30  0.00   49 12 47.6991  -00  5  0.1827    0.557100798    6.22  179.79     0.09</t>
    </r>
    <r>
      <rPr>
        <b/>
        <sz val="10"/>
        <rFont val="Arial Unicode MS"/>
        <family val="0"/>
      </rPr>
      <t xml:space="preserve"> </t>
    </r>
  </si>
  <si>
    <r>
      <t xml:space="preserve">  9  5  2016 14 40  0.00   49 12 32.4700  -00  5  7.4598    0.557083116    6.22  179.80     0.09</t>
    </r>
    <r>
      <rPr>
        <b/>
        <sz val="10"/>
        <rFont val="Arial Unicode MS"/>
        <family val="0"/>
      </rPr>
      <t xml:space="preserve"> </t>
    </r>
  </si>
  <si>
    <r>
      <t xml:space="preserve">  9  5  2016 14 50  0.00   49 12 17.2399  -00  5 14.7373    0.557065493    6.22  179.80     0.09</t>
    </r>
    <r>
      <rPr>
        <b/>
        <sz val="10"/>
        <rFont val="Arial Unicode MS"/>
        <family val="0"/>
      </rPr>
      <t xml:space="preserve"> </t>
    </r>
  </si>
  <si>
    <r>
      <t xml:space="preserve">  9  5  2016 15  0  0.00   49 12  2.0087  -00  5 22.0152    0.557047929    6.22  179.80     0.09</t>
    </r>
    <r>
      <rPr>
        <b/>
        <sz val="10"/>
        <rFont val="Arial Unicode MS"/>
        <family val="0"/>
      </rPr>
      <t xml:space="preserve"> </t>
    </r>
  </si>
  <si>
    <r>
      <t xml:space="preserve">  9  5  2016 15 10  0.00   49 11 46.7766  -00  5 29.2934    0.557030424    6.22  179.80     0.09</t>
    </r>
    <r>
      <rPr>
        <b/>
        <sz val="10"/>
        <rFont val="Arial Unicode MS"/>
        <family val="0"/>
      </rPr>
      <t xml:space="preserve"> </t>
    </r>
  </si>
  <si>
    <r>
      <t xml:space="preserve">  9  5  2016 15 20  0.00   49 11 31.5436  -00  5 36.5720    0.557012979    6.22  179.79     0.09</t>
    </r>
    <r>
      <rPr>
        <b/>
        <sz val="10"/>
        <rFont val="Arial Unicode MS"/>
        <family val="0"/>
      </rPr>
      <t xml:space="preserve"> </t>
    </r>
  </si>
  <si>
    <r>
      <t xml:space="preserve">  9  5  2016 15 30  0.00   49 11 16.3095  -00  5 43.8510    0.556995593    6.22  179.79     0.10</t>
    </r>
    <r>
      <rPr>
        <b/>
        <sz val="10"/>
        <rFont val="Arial Unicode MS"/>
        <family val="0"/>
      </rPr>
      <t xml:space="preserve"> </t>
    </r>
  </si>
  <si>
    <r>
      <t xml:space="preserve">  9  5  2016 15 40  0.00   49 11  1.0745  -00  5 51.1304    0.556978266    6.22  179.78   359.90</t>
    </r>
    <r>
      <rPr>
        <b/>
        <sz val="10"/>
        <rFont val="Arial Unicode MS"/>
        <family val="0"/>
      </rPr>
      <t xml:space="preserve"> </t>
    </r>
  </si>
  <si>
    <r>
      <t xml:space="preserve">  9  5  2016 15 50  0.00   49 10 45.8386  -00  5 58.4101    0.556960999    6.22  179.76   359.89</t>
    </r>
    <r>
      <rPr>
        <b/>
        <sz val="10"/>
        <rFont val="Arial Unicode MS"/>
        <family val="0"/>
      </rPr>
      <t xml:space="preserve"> </t>
    </r>
  </si>
  <si>
    <r>
      <t xml:space="preserve">  9  5  2016 16  0  0.00   49 10 30.6017  -00  6  5.6901    0.556943790    6.21  179.75   359.89</t>
    </r>
    <r>
      <rPr>
        <b/>
        <sz val="10"/>
        <rFont val="Arial Unicode MS"/>
        <family val="0"/>
      </rPr>
      <t xml:space="preserve"> </t>
    </r>
  </si>
  <si>
    <r>
      <t xml:space="preserve">  9  5  2016 16 10  0.00   49 10 15.3639  -00  6 12.9706    0.556926642    6.21  179.73   359.88</t>
    </r>
    <r>
      <rPr>
        <b/>
        <sz val="10"/>
        <rFont val="Arial Unicode MS"/>
        <family val="0"/>
      </rPr>
      <t xml:space="preserve"> </t>
    </r>
  </si>
  <si>
    <r>
      <t xml:space="preserve">  9  5  2016 16 20  0.00   49 10  0.1252  -00  6 20.2513    0.556909552    6.21  179.72   359.87</t>
    </r>
    <r>
      <rPr>
        <b/>
        <sz val="10"/>
        <rFont val="Arial Unicode MS"/>
        <family val="0"/>
      </rPr>
      <t xml:space="preserve"> </t>
    </r>
  </si>
  <si>
    <r>
      <t xml:space="preserve">  9  5  2016 16 30  0.00   49  9 44.8857  -00  6 27.5324    0.556892522    6.21  179.70   359.86</t>
    </r>
    <r>
      <rPr>
        <b/>
        <sz val="10"/>
        <rFont val="Arial Unicode MS"/>
        <family val="0"/>
      </rPr>
      <t xml:space="preserve"> </t>
    </r>
  </si>
  <si>
    <r>
      <t xml:space="preserve">  9  5  2016 16 40  0.00   49  9 29.6453  -00  6 34.8139    0.556875551    6.20  179.68   359.86</t>
    </r>
    <r>
      <rPr>
        <b/>
        <sz val="10"/>
        <rFont val="Arial Unicode MS"/>
        <family val="0"/>
      </rPr>
      <t xml:space="preserve"> </t>
    </r>
  </si>
  <si>
    <r>
      <t xml:space="preserve">  9  5  2016 16 50  0.00   49  9 14.4040  -00  6 42.0957    0.556858639    6.20  179.66   359.85</t>
    </r>
    <r>
      <rPr>
        <b/>
        <sz val="10"/>
        <rFont val="Arial Unicode MS"/>
        <family val="0"/>
      </rPr>
      <t xml:space="preserve"> </t>
    </r>
  </si>
  <si>
    <r>
      <t xml:space="preserve">  9  5  2016 17  0  0.00   49  8 59.1618  -00  6 49.3778    0.556841786    6.20  179.64   359.84</t>
    </r>
    <r>
      <rPr>
        <b/>
        <sz val="10"/>
        <rFont val="Arial Unicode MS"/>
        <family val="0"/>
      </rPr>
      <t xml:space="preserve"> </t>
    </r>
  </si>
  <si>
    <r>
      <t xml:space="preserve">  9  5  2016 17 10  0.00   49  8 43.9189  -00  6 56.6603    0.556824993    6.20  179.62   359.83</t>
    </r>
    <r>
      <rPr>
        <b/>
        <sz val="10"/>
        <rFont val="Arial Unicode MS"/>
        <family val="0"/>
      </rPr>
      <t xml:space="preserve"> </t>
    </r>
  </si>
  <si>
    <r>
      <t xml:space="preserve">  9  5  2016 17 20  0.00   49  8 28.6751  -00  7  3.9431    0.556808259    6.19  179.59   359.82</t>
    </r>
    <r>
      <rPr>
        <b/>
        <sz val="10"/>
        <rFont val="Arial Unicode MS"/>
        <family val="0"/>
      </rPr>
      <t xml:space="preserve"> </t>
    </r>
  </si>
  <si>
    <r>
      <t xml:space="preserve">  9  5  2016 17 30  0.00   49  8 13.4305  -00  7 11.2262    0.556791584    6.19  179.57   359.81</t>
    </r>
    <r>
      <rPr>
        <b/>
        <sz val="10"/>
        <rFont val="Arial Unicode MS"/>
        <family val="0"/>
      </rPr>
      <t xml:space="preserve"> </t>
    </r>
  </si>
  <si>
    <r>
      <t xml:space="preserve">  9  5  2016 17 40  0.00   49  7 58.1851  -00  7 18.5097    0.556774968    6.19  179.55   359.80</t>
    </r>
    <r>
      <rPr>
        <b/>
        <sz val="10"/>
        <rFont val="Arial Unicode MS"/>
        <family val="0"/>
      </rPr>
      <t xml:space="preserve"> </t>
    </r>
  </si>
  <si>
    <r>
      <t xml:space="preserve">  9  5  2016 17 50  0.00   49  7 42.9389  -00  7 25.7934    0.556758412    6.18  179.53   359.79</t>
    </r>
    <r>
      <rPr>
        <b/>
        <sz val="10"/>
        <rFont val="Arial Unicode MS"/>
        <family val="0"/>
      </rPr>
      <t xml:space="preserve"> </t>
    </r>
  </si>
  <si>
    <r>
      <t xml:space="preserve">  9  5  2016 18  0  0.00   49  7 27.6920  -00  7 33.0775    0.556741915    6.18  179.51   359.78</t>
    </r>
    <r>
      <rPr>
        <b/>
        <sz val="10"/>
        <rFont val="Arial Unicode MS"/>
        <family val="0"/>
      </rPr>
      <t xml:space="preserve"> </t>
    </r>
  </si>
  <si>
    <r>
      <t xml:space="preserve">  9  5  2016 18 10  0.00   49  7 12.4443  -00  7 40.3619    0.556725476    6.18  179.48   359.77</t>
    </r>
    <r>
      <rPr>
        <b/>
        <sz val="10"/>
        <rFont val="Arial Unicode MS"/>
        <family val="0"/>
      </rPr>
      <t xml:space="preserve"> </t>
    </r>
  </si>
  <si>
    <r>
      <t xml:space="preserve">  9  5  2016 18 20  0.00   49  6 57.1958  -00  7 47.6466    0.556709098    6.18  179.46   359.76</t>
    </r>
    <r>
      <rPr>
        <b/>
        <sz val="10"/>
        <rFont val="Arial Unicode MS"/>
        <family val="0"/>
      </rPr>
      <t xml:space="preserve"> </t>
    </r>
  </si>
  <si>
    <r>
      <t xml:space="preserve">  9  5  2016 18 30  0.00   49  6 41.9467  -00  7 54.9316    0.556692778    6.17  179.44   359.75</t>
    </r>
    <r>
      <rPr>
        <b/>
        <sz val="10"/>
        <rFont val="Arial Unicode MS"/>
        <family val="0"/>
      </rPr>
      <t xml:space="preserve"> </t>
    </r>
  </si>
  <si>
    <r>
      <t xml:space="preserve">  9  5  2016 18 40  0.00   49  6 26.6968  -00  8  2.2169    0.556676518    6.17  179.41   359.74</t>
    </r>
    <r>
      <rPr>
        <b/>
        <sz val="10"/>
        <rFont val="Arial Unicode MS"/>
        <family val="0"/>
      </rPr>
      <t xml:space="preserve"> </t>
    </r>
  </si>
  <si>
    <r>
      <t xml:space="preserve">  9  5  2016 18 50  0.00   49  6 11.4462  -00  8  9.5025    0.556660316    6.17  179.39   359.73</t>
    </r>
    <r>
      <rPr>
        <b/>
        <sz val="10"/>
        <rFont val="Arial Unicode MS"/>
        <family val="0"/>
      </rPr>
      <t xml:space="preserve"> </t>
    </r>
  </si>
  <si>
    <r>
      <t xml:space="preserve">  9  5  2016 19  0  0.00   49  5 56.1949  -00  8 16.7884    0.556644174    6.16  179.37   359.72</t>
    </r>
    <r>
      <rPr>
        <b/>
        <sz val="10"/>
        <rFont val="Arial Unicode MS"/>
        <family val="0"/>
      </rPr>
      <t xml:space="preserve"> </t>
    </r>
  </si>
  <si>
    <r>
      <t xml:space="preserve">  9  5  2016 19 10  0.00   49  5 40.9430  -00  8 24.0746    0.556628091    6.16  179.34   359.71</t>
    </r>
    <r>
      <rPr>
        <b/>
        <sz val="10"/>
        <rFont val="Arial Unicode MS"/>
        <family val="0"/>
      </rPr>
      <t xml:space="preserve"> </t>
    </r>
  </si>
  <si>
    <r>
      <t xml:space="preserve">  9  5  2016 19 20  0.00   49  5 25.6903  -00  8 31.3611    0.556612068    6.16  179.32   359.69</t>
    </r>
    <r>
      <rPr>
        <b/>
        <sz val="10"/>
        <rFont val="Arial Unicode MS"/>
        <family val="0"/>
      </rPr>
      <t xml:space="preserve"> </t>
    </r>
  </si>
  <si>
    <r>
      <t xml:space="preserve">  9  5  2016 19 30  0.00   49  5 10.4371  -00  8 38.6479    0.556596103    6.15  179.30   359.68</t>
    </r>
    <r>
      <rPr>
        <b/>
        <sz val="10"/>
        <rFont val="Arial Unicode MS"/>
        <family val="0"/>
      </rPr>
      <t xml:space="preserve"> </t>
    </r>
  </si>
  <si>
    <r>
      <t xml:space="preserve">  9  5  2016 19 40  0.00   49  4 55.1832  -00  8 45.9349    0.556580198    6.15  179.27   359.67</t>
    </r>
    <r>
      <rPr>
        <b/>
        <sz val="10"/>
        <rFont val="Arial Unicode MS"/>
        <family val="0"/>
      </rPr>
      <t xml:space="preserve"> </t>
    </r>
  </si>
  <si>
    <r>
      <t xml:space="preserve">  9  5  2016 19 50  0.00   49  4 39.9286  -00  8 53.2222    0.556564352    6.15  179.25   359.66</t>
    </r>
    <r>
      <rPr>
        <b/>
        <sz val="10"/>
        <rFont val="Arial Unicode MS"/>
        <family val="0"/>
      </rPr>
      <t xml:space="preserve"> </t>
    </r>
  </si>
  <si>
    <r>
      <t xml:space="preserve">  9  5  2016 20  0  0.00   49  4 24.6735  -00  9  0.5098    0.556548564    6.14  179.22   359.65</t>
    </r>
    <r>
      <rPr>
        <b/>
        <sz val="10"/>
        <rFont val="Arial Unicode MS"/>
        <family val="0"/>
      </rPr>
      <t xml:space="preserve"> </t>
    </r>
  </si>
  <si>
    <r>
      <t xml:space="preserve">  9  5  2016 20 10  0.00   49  4  9.4178  -00  9  7.7977    0.556532836    6.14  179.20   359.64</t>
    </r>
    <r>
      <rPr>
        <b/>
        <sz val="10"/>
        <rFont val="Arial Unicode MS"/>
        <family val="0"/>
      </rPr>
      <t xml:space="preserve"> </t>
    </r>
  </si>
  <si>
    <r>
      <t xml:space="preserve">  9  5  2016 20 20  0.00   49  3 54.1614  -00  9 15.0858    0.556517168    6.14  179.18   359.63</t>
    </r>
    <r>
      <rPr>
        <b/>
        <sz val="10"/>
        <rFont val="Arial Unicode MS"/>
        <family val="0"/>
      </rPr>
      <t xml:space="preserve"> </t>
    </r>
  </si>
  <si>
    <r>
      <t xml:space="preserve">  9  5  2016 20 30  0.00   49  3 38.9045  -00  9 22.3743    0.556501558    6.13  179.15   359.62</t>
    </r>
    <r>
      <rPr>
        <b/>
        <sz val="10"/>
        <rFont val="Arial Unicode MS"/>
        <family val="0"/>
      </rPr>
      <t xml:space="preserve"> </t>
    </r>
  </si>
  <si>
    <r>
      <t xml:space="preserve">  9  5  2016 20 40  0.00   49  3 23.6471  -00  9 29.6629    0.556486007    6.13  179.13   359.61</t>
    </r>
    <r>
      <rPr>
        <b/>
        <sz val="10"/>
        <rFont val="Arial Unicode MS"/>
        <family val="0"/>
      </rPr>
      <t xml:space="preserve"> </t>
    </r>
  </si>
  <si>
    <r>
      <t xml:space="preserve">  9  5  2016 20 50  0.00   49  3  8.3891  -00  9 36.9519    0.556470516    6.13  179.10   359.60</t>
    </r>
    <r>
      <rPr>
        <b/>
        <sz val="10"/>
        <rFont val="Arial Unicode MS"/>
        <family val="0"/>
      </rPr>
      <t xml:space="preserve"> </t>
    </r>
  </si>
  <si>
    <r>
      <t xml:space="preserve">  9  5  2016 21  0  0.00   49  2 53.1306  -00  9 44.2410    0.556455084    6.13  179.08   359.59</t>
    </r>
    <r>
      <rPr>
        <b/>
        <sz val="10"/>
        <rFont val="Arial Unicode MS"/>
        <family val="0"/>
      </rPr>
      <t xml:space="preserve"> </t>
    </r>
  </si>
  <si>
    <r>
      <t xml:space="preserve">  9  5  2016 21 10  0.00   49  2 37.8715  -00  9 51.5305    0.556439710    6.12  179.06   359.58</t>
    </r>
    <r>
      <rPr>
        <b/>
        <sz val="10"/>
        <rFont val="Arial Unicode MS"/>
        <family val="0"/>
      </rPr>
      <t xml:space="preserve"> </t>
    </r>
  </si>
  <si>
    <r>
      <t xml:space="preserve">  9  5  2016 21 20  0.00   49  2 22.6119  -00  9 58.8202    0.556424396    6.12  179.03   359.56</t>
    </r>
    <r>
      <rPr>
        <b/>
        <sz val="10"/>
        <rFont val="Arial Unicode MS"/>
        <family val="0"/>
      </rPr>
      <t xml:space="preserve"> </t>
    </r>
  </si>
  <si>
    <r>
      <t xml:space="preserve">  9  5  2016 21 30  0.00   49  2  7.3519  -00 10  6.1101    0.556409141    6.12  179.01   359.55</t>
    </r>
    <r>
      <rPr>
        <b/>
        <sz val="10"/>
        <rFont val="Arial Unicode MS"/>
        <family val="0"/>
      </rPr>
      <t xml:space="preserve"> </t>
    </r>
  </si>
  <si>
    <r>
      <t xml:space="preserve">  9  5  2016 21 40  0.00   49  1 52.0914  -00 10 13.4002    0.556393945    6.11  178.98   359.54</t>
    </r>
    <r>
      <rPr>
        <b/>
        <sz val="10"/>
        <rFont val="Arial Unicode MS"/>
        <family val="0"/>
      </rPr>
      <t xml:space="preserve"> </t>
    </r>
  </si>
  <si>
    <r>
      <t xml:space="preserve">  9  5  2016 21 50  0.00   49  1 36.8303  -00 10 20.6906    0.556378808    6.11  178.96   359.53</t>
    </r>
    <r>
      <rPr>
        <b/>
        <sz val="10"/>
        <rFont val="Arial Unicode MS"/>
        <family val="0"/>
      </rPr>
      <t xml:space="preserve"> </t>
    </r>
  </si>
  <si>
    <r>
      <t xml:space="preserve">  9  5  2016 22  0  0.00   49  1 21.5689  -00 10 27.9813    0.556363730    6.11  178.93   359.52</t>
    </r>
    <r>
      <rPr>
        <b/>
        <sz val="10"/>
        <rFont val="Arial Unicode MS"/>
        <family val="0"/>
      </rPr>
      <t xml:space="preserve"> </t>
    </r>
  </si>
  <si>
    <r>
      <t xml:space="preserve">  9  5  2016 22 10  0.00   49  1  6.3070  -00 10 35.2722    0.556348712    6.10  178.91   359.51</t>
    </r>
    <r>
      <rPr>
        <b/>
        <sz val="10"/>
        <rFont val="Arial Unicode MS"/>
        <family val="0"/>
      </rPr>
      <t xml:space="preserve"> </t>
    </r>
  </si>
  <si>
    <r>
      <t xml:space="preserve">  9  5  2016 22 20  0.00   49  0 51.0447  -00 10 42.5633    0.556333752    6.10  178.89   359.50</t>
    </r>
    <r>
      <rPr>
        <b/>
        <sz val="10"/>
        <rFont val="Arial Unicode MS"/>
        <family val="0"/>
      </rPr>
      <t xml:space="preserve"> </t>
    </r>
  </si>
  <si>
    <r>
      <t xml:space="preserve">  9  5  2016 22 30  0.00   49  0 35.7819  -00 10 49.8546    0.556318851    6.10  178.86   359.49</t>
    </r>
    <r>
      <rPr>
        <b/>
        <sz val="10"/>
        <rFont val="Arial Unicode MS"/>
        <family val="0"/>
      </rPr>
      <t xml:space="preserve"> </t>
    </r>
  </si>
  <si>
    <r>
      <t xml:space="preserve">  9  5  2016 22 40  0.00   49  0 20.5188  -00 10 57.1461    0.556304010    6.09  178.84   359.48</t>
    </r>
    <r>
      <rPr>
        <b/>
        <sz val="10"/>
        <rFont val="Arial Unicode MS"/>
        <family val="0"/>
      </rPr>
      <t xml:space="preserve"> </t>
    </r>
  </si>
  <si>
    <r>
      <t xml:space="preserve">  9  5  2016 22 50  0.00   49  0  5.2552  -00 11  4.4379    0.556289227    6.09  178.81   359.47</t>
    </r>
    <r>
      <rPr>
        <b/>
        <sz val="10"/>
        <rFont val="Arial Unicode MS"/>
        <family val="0"/>
      </rPr>
      <t xml:space="preserve"> </t>
    </r>
  </si>
  <si>
    <r>
      <t xml:space="preserve">  9  5  2016 23  0  0.00   48 59 49.9913  -00 11 11.7299    0.556274504    6.09  178.79   359.46</t>
    </r>
    <r>
      <rPr>
        <b/>
        <sz val="10"/>
        <rFont val="Arial Unicode MS"/>
        <family val="0"/>
      </rPr>
      <t xml:space="preserve"> </t>
    </r>
  </si>
  <si>
    <r>
      <t xml:space="preserve">  9  5  2016 23 10  0.00   48 59 34.7270  -00 11 19.0220    0.556259839    6.08  178.76   359.44</t>
    </r>
    <r>
      <rPr>
        <b/>
        <sz val="10"/>
        <rFont val="Arial Unicode MS"/>
        <family val="0"/>
      </rPr>
      <t xml:space="preserve"> </t>
    </r>
  </si>
  <si>
    <r>
      <t xml:space="preserve">  9  5  2016 23 20  0.00   48 59 19.4624  -00 11 26.3144    0.556245234    6.08  178.74   359.43</t>
    </r>
    <r>
      <rPr>
        <b/>
        <sz val="10"/>
        <rFont val="Arial Unicode MS"/>
        <family val="0"/>
      </rPr>
      <t xml:space="preserve"> </t>
    </r>
  </si>
  <si>
    <r>
      <t xml:space="preserve">  9  5  2016 23 30  0.00   48 59  4.1975  -00 11 33.6070    0.556230688    6.08  178.71   359.42</t>
    </r>
    <r>
      <rPr>
        <b/>
        <sz val="10"/>
        <rFont val="Arial Unicode MS"/>
        <family val="0"/>
      </rPr>
      <t xml:space="preserve"> </t>
    </r>
  </si>
  <si>
    <r>
      <t xml:space="preserve">  9  5  2016 23 40  0.00   48 58 48.9322  -00 11 40.8998    0.556216200    6.07  178.69   359.41</t>
    </r>
    <r>
      <rPr>
        <b/>
        <sz val="10"/>
        <rFont val="Arial Unicode MS"/>
        <family val="0"/>
      </rPr>
      <t xml:space="preserve"> </t>
    </r>
  </si>
  <si>
    <r>
      <t xml:space="preserve">  9  5  2016 23 50  0.00   48 58 33.6666  -00 11 48.1928    0.556201772    6.07  178.67   359.40</t>
    </r>
    <r>
      <rPr>
        <b/>
        <sz val="10"/>
        <rFont val="Arial Unicode MS"/>
        <family val="0"/>
      </rPr>
      <t xml:space="preserve"> </t>
    </r>
  </si>
  <si>
    <r>
      <t xml:space="preserve"> 10  5  2016  0  0  0.00   48 58 18.4007  -00 11 55.4860    0.556187402    6.07  178.64   359.39</t>
    </r>
    <r>
      <rPr>
        <b/>
        <sz val="10"/>
        <rFont val="Arial Unicode MS"/>
        <family val="0"/>
      </rPr>
      <t xml:space="preserve"> </t>
    </r>
  </si>
  <si>
    <r>
      <t xml:space="preserve"> 10  5  2016  0 10  0.00   48 58  3.1345  -00 12  2.7794    0.556173092    6.06  178.62   359.38</t>
    </r>
    <r>
      <rPr>
        <b/>
        <sz val="10"/>
        <rFont val="Arial Unicode MS"/>
        <family val="0"/>
      </rPr>
      <t xml:space="preserve"> </t>
    </r>
  </si>
  <si>
    <r>
      <t xml:space="preserve"> 10  5  2016  0 20  0.00   48 57 47.8680  -00 12 10.0730    0.556158841    6.06  178.59   359.37</t>
    </r>
    <r>
      <rPr>
        <b/>
        <sz val="10"/>
        <rFont val="Arial Unicode MS"/>
        <family val="0"/>
      </rPr>
      <t xml:space="preserve"> </t>
    </r>
  </si>
  <si>
    <r>
      <t xml:space="preserve"> 10  5  2016  0 30  0.00   48 57 32.6013  -00 12 17.3667    0.556144648    6.06  178.57   359.36</t>
    </r>
    <r>
      <rPr>
        <b/>
        <sz val="10"/>
        <rFont val="Arial Unicode MS"/>
        <family val="0"/>
      </rPr>
      <t xml:space="preserve"> </t>
    </r>
  </si>
  <si>
    <r>
      <t xml:space="preserve"> 10  5  2016  0 40  0.00   48 57 17.3343  -00 12 24.6606    0.556130515    6.06  178.54   359.35</t>
    </r>
    <r>
      <rPr>
        <b/>
        <sz val="10"/>
        <rFont val="Arial Unicode MS"/>
        <family val="0"/>
      </rPr>
      <t xml:space="preserve"> </t>
    </r>
  </si>
  <si>
    <r>
      <t xml:space="preserve"> 10  5  2016  0 50  0.00   48 57  2.0671  -00 12 31.9547    0.556116440    6.05  178.52   359.33</t>
    </r>
    <r>
      <rPr>
        <b/>
        <sz val="10"/>
        <rFont val="Arial Unicode MS"/>
        <family val="0"/>
      </rPr>
      <t xml:space="preserve"> </t>
    </r>
  </si>
  <si>
    <r>
      <t xml:space="preserve"> 10  5  2016  1  0  0.00   48 56 46.7997  -00 12 39.2490    0.556102425    6.05  178.49   359.32</t>
    </r>
    <r>
      <rPr>
        <b/>
        <sz val="10"/>
        <rFont val="Arial Unicode MS"/>
        <family val="0"/>
      </rPr>
      <t xml:space="preserve"> </t>
    </r>
  </si>
  <si>
    <r>
      <t xml:space="preserve"> 10  5  2016  1 10  0.00   48 56 31.5321  -00 12 46.5435    0.556088468    6.05  178.47   359.31</t>
    </r>
    <r>
      <rPr>
        <b/>
        <sz val="10"/>
        <rFont val="Arial Unicode MS"/>
        <family val="0"/>
      </rPr>
      <t xml:space="preserve"> </t>
    </r>
  </si>
  <si>
    <r>
      <t xml:space="preserve"> 10  5  2016  1 20  0.00   48 56 16.2643  -00 12 53.8381    0.556074571    6.04  178.44   359.30</t>
    </r>
    <r>
      <rPr>
        <b/>
        <sz val="10"/>
        <rFont val="Arial Unicode MS"/>
        <family val="0"/>
      </rPr>
      <t xml:space="preserve"> </t>
    </r>
  </si>
  <si>
    <r>
      <t xml:space="preserve"> 10  5  2016  1 30  0.00   48 56  0.9963  -00 13  1.1329    0.556060732    6.04  178.42   359.29</t>
    </r>
    <r>
      <rPr>
        <b/>
        <sz val="10"/>
        <rFont val="Arial Unicode MS"/>
        <family val="0"/>
      </rPr>
      <t xml:space="preserve"> </t>
    </r>
  </si>
  <si>
    <r>
      <t xml:space="preserve"> 10  5  2016  1 40  0.00   48 55 45.7281  -00 13  8.4278    0.556046953    6.04  178.40   359.28</t>
    </r>
    <r>
      <rPr>
        <b/>
        <sz val="10"/>
        <rFont val="Arial Unicode MS"/>
        <family val="0"/>
      </rPr>
      <t xml:space="preserve"> </t>
    </r>
  </si>
  <si>
    <r>
      <t xml:space="preserve"> 10  5  2016  1 50  0.00   48 55 30.4598  -00 13 15.7229    0.556033232    6.03  178.37   359.27</t>
    </r>
    <r>
      <rPr>
        <b/>
        <sz val="10"/>
        <rFont val="Arial Unicode MS"/>
        <family val="0"/>
      </rPr>
      <t xml:space="preserve"> </t>
    </r>
  </si>
  <si>
    <r>
      <t xml:space="preserve"> 10  5  2016  2  0  0.00   48 55 15.1913  -00 13 23.0182    0.556019570    6.03  178.35   359.26</t>
    </r>
    <r>
      <rPr>
        <b/>
        <sz val="10"/>
        <rFont val="Arial Unicode MS"/>
        <family val="0"/>
      </rPr>
      <t xml:space="preserve"> </t>
    </r>
  </si>
  <si>
    <r>
      <t xml:space="preserve"> 10  5  2016  2 10  0.00   48 54 59.9227  -00 13 30.3136    0.556005967    6.03  178.32   359.25</t>
    </r>
    <r>
      <rPr>
        <b/>
        <sz val="10"/>
        <rFont val="Arial Unicode MS"/>
        <family val="0"/>
      </rPr>
      <t xml:space="preserve"> </t>
    </r>
  </si>
  <si>
    <r>
      <t xml:space="preserve"> 10  5  2016  2 20  0.00   48 54 44.6540  -00 13 37.6091    0.555992423    6.02  178.30   359.23</t>
    </r>
    <r>
      <rPr>
        <b/>
        <sz val="10"/>
        <rFont val="Arial Unicode MS"/>
        <family val="0"/>
      </rPr>
      <t xml:space="preserve"> </t>
    </r>
  </si>
  <si>
    <r>
      <t xml:space="preserve"> 10  5  2016  2 30  0.00   48 54 29.3852  -00 13 44.9048    0.555978938    6.02  178.27   359.22</t>
    </r>
    <r>
      <rPr>
        <b/>
        <sz val="10"/>
        <rFont val="Arial Unicode MS"/>
        <family val="0"/>
      </rPr>
      <t xml:space="preserve"> </t>
    </r>
  </si>
  <si>
    <r>
      <t xml:space="preserve"> 10  5  2016  2 40  0.00   48 54 14.1163  -00 13 52.2006    0.555965512    6.02  178.25   359.21</t>
    </r>
    <r>
      <rPr>
        <b/>
        <sz val="10"/>
        <rFont val="Arial Unicode MS"/>
        <family val="0"/>
      </rPr>
      <t xml:space="preserve"> </t>
    </r>
  </si>
  <si>
    <r>
      <t xml:space="preserve"> 10  5  2016  2 50  0.00   48 53 58.8473  -00 13 59.4966    0.555952145    6.01  178.22   359.20</t>
    </r>
    <r>
      <rPr>
        <b/>
        <sz val="10"/>
        <rFont val="Arial Unicode MS"/>
        <family val="0"/>
      </rPr>
      <t xml:space="preserve"> </t>
    </r>
  </si>
  <si>
    <r>
      <t xml:space="preserve"> 10  5  2016  3  0  0.00   48 53 43.5783  -00 14  6.7927    0.555938836    6.01  178.20   359.19</t>
    </r>
    <r>
      <rPr>
        <b/>
        <sz val="10"/>
        <rFont val="Arial Unicode MS"/>
        <family val="0"/>
      </rPr>
      <t xml:space="preserve"> </t>
    </r>
  </si>
  <si>
    <r>
      <t xml:space="preserve"> 10  5  2016  3 10  0.00   48 53 28.3092  -00 14 14.0889    0.555925587    6.01  178.17   359.18</t>
    </r>
    <r>
      <rPr>
        <b/>
        <sz val="10"/>
        <rFont val="Arial Unicode MS"/>
        <family val="0"/>
      </rPr>
      <t xml:space="preserve"> </t>
    </r>
  </si>
  <si>
    <r>
      <t xml:space="preserve"> 10  5  2016  3 20  0.00   48 53 13.0400  -00 14 21.3853    0.555912396    6.00  178.15   359.17</t>
    </r>
    <r>
      <rPr>
        <b/>
        <sz val="10"/>
        <rFont val="Arial Unicode MS"/>
        <family val="0"/>
      </rPr>
      <t xml:space="preserve"> </t>
    </r>
  </si>
  <si>
    <r>
      <t xml:space="preserve"> 10  5  2016  3 30  0.00   48 52 57.7709  -00 14 28.6817    0.555899264    6.00  178.13   359.16</t>
    </r>
    <r>
      <rPr>
        <b/>
        <sz val="10"/>
        <rFont val="Arial Unicode MS"/>
        <family val="0"/>
      </rPr>
      <t xml:space="preserve"> </t>
    </r>
  </si>
  <si>
    <r>
      <t xml:space="preserve"> 10  5  2016  3 40  0.00   48 52 42.5017  -00 14 35.9783    0.555886192    6.00  178.10   359.15</t>
    </r>
    <r>
      <rPr>
        <b/>
        <sz val="10"/>
        <rFont val="Arial Unicode MS"/>
        <family val="0"/>
      </rPr>
      <t xml:space="preserve"> </t>
    </r>
  </si>
  <si>
    <r>
      <t xml:space="preserve"> 10  5  2016  3 50  0.00   48 52 27.2325  -00 14 43.2750    0.555873178    5.99  178.08   359.14</t>
    </r>
    <r>
      <rPr>
        <b/>
        <sz val="10"/>
        <rFont val="Arial Unicode MS"/>
        <family val="0"/>
      </rPr>
      <t xml:space="preserve"> </t>
    </r>
  </si>
  <si>
    <r>
      <t xml:space="preserve"> 10  5  2016  4  0  0.00   48 52 11.9634  -00 14 50.5719    0.555860222    5.99  178.05   359.12</t>
    </r>
    <r>
      <rPr>
        <b/>
        <sz val="10"/>
        <rFont val="Arial Unicode MS"/>
        <family val="0"/>
      </rPr>
      <t xml:space="preserve"> </t>
    </r>
  </si>
  <si>
    <r>
      <t xml:space="preserve"> 10  5  2016  4 10  0.00   48 51 56.6942  -00 14 57.8688    0.555847326    5.99  178.03   359.11</t>
    </r>
    <r>
      <rPr>
        <b/>
        <sz val="10"/>
        <rFont val="Arial Unicode MS"/>
        <family val="0"/>
      </rPr>
      <t xml:space="preserve"> </t>
    </r>
  </si>
  <si>
    <r>
      <t xml:space="preserve"> 10  5  2016  4 20  0.00   48 51 41.4251  -00 15  5.1658    0.555834489    5.98  178.00   359.10</t>
    </r>
    <r>
      <rPr>
        <b/>
        <sz val="10"/>
        <rFont val="Arial Unicode MS"/>
        <family val="0"/>
      </rPr>
      <t xml:space="preserve"> </t>
    </r>
  </si>
  <si>
    <r>
      <t xml:space="preserve"> 10  5  2016  4 30  0.00   48 51 26.1561  -00 15 12.4630    0.555821710    5.98  177.98   359.09</t>
    </r>
    <r>
      <rPr>
        <b/>
        <sz val="10"/>
        <rFont val="Arial Unicode MS"/>
        <family val="0"/>
      </rPr>
      <t xml:space="preserve"> </t>
    </r>
  </si>
  <si>
    <r>
      <t xml:space="preserve"> 10  5  2016  4 40  0.00   48 51 10.8871  -00 15 19.7602    0.555808990    5.98  177.95   359.08</t>
    </r>
    <r>
      <rPr>
        <b/>
        <sz val="10"/>
        <rFont val="Arial Unicode MS"/>
        <family val="0"/>
      </rPr>
      <t xml:space="preserve"> </t>
    </r>
  </si>
  <si>
    <r>
      <t xml:space="preserve"> 10  5  2016  4 50  0.00   48 50 55.6182  -00 15 27.0576    0.555796329    5.98  177.93   359.07</t>
    </r>
    <r>
      <rPr>
        <b/>
        <sz val="10"/>
        <rFont val="Arial Unicode MS"/>
        <family val="0"/>
      </rPr>
      <t xml:space="preserve"> </t>
    </r>
  </si>
  <si>
    <r>
      <t xml:space="preserve"> 10  5  2016  5  0  0.00   48 50 40.3494  -00 15 34.3550    0.555783727    5.97  177.90   359.06</t>
    </r>
    <r>
      <rPr>
        <b/>
        <sz val="10"/>
        <rFont val="Arial Unicode MS"/>
        <family val="0"/>
      </rPr>
      <t xml:space="preserve"> </t>
    </r>
  </si>
  <si>
    <r>
      <t xml:space="preserve"> 10  5  2016  5 10  0.00   48 50 25.0807  -00 15 41.6525    0.555771184    5.97  177.88   359.05</t>
    </r>
    <r>
      <rPr>
        <b/>
        <sz val="10"/>
        <rFont val="Arial Unicode MS"/>
        <family val="0"/>
      </rPr>
      <t xml:space="preserve"> </t>
    </r>
  </si>
  <si>
    <r>
      <t xml:space="preserve"> 10  5  2016  5 20  0.00   48 50  9.8121  -00 15 48.9501    0.555758699    5.97  177.85   359.04</t>
    </r>
    <r>
      <rPr>
        <b/>
        <sz val="10"/>
        <rFont val="Arial Unicode MS"/>
        <family val="0"/>
      </rPr>
      <t xml:space="preserve"> </t>
    </r>
  </si>
  <si>
    <r>
      <t xml:space="preserve"> 10  5  2016  5 30  0.00   48 49 54.5437  -00 15 56.2478    0.555746273    5.96  177.83   359.02</t>
    </r>
    <r>
      <rPr>
        <b/>
        <sz val="10"/>
        <rFont val="Arial Unicode MS"/>
        <family val="0"/>
      </rPr>
      <t xml:space="preserve"> </t>
    </r>
  </si>
  <si>
    <r>
      <t xml:space="preserve"> 10  5  2016  5 40  0.00   48 49 39.2754  -00 16  3.5456    0.555733906    5.96  177.81   359.01</t>
    </r>
    <r>
      <rPr>
        <b/>
        <sz val="10"/>
        <rFont val="Arial Unicode MS"/>
        <family val="0"/>
      </rPr>
      <t xml:space="preserve"> </t>
    </r>
  </si>
  <si>
    <r>
      <t xml:space="preserve"> 10  5  2016  5 50  0.00   48 49 24.0072  -00 16 10.8434    0.555721598    5.96  177.78   359.00</t>
    </r>
    <r>
      <rPr>
        <b/>
        <sz val="10"/>
        <rFont val="Arial Unicode MS"/>
        <family val="0"/>
      </rPr>
      <t xml:space="preserve"> </t>
    </r>
  </si>
  <si>
    <r>
      <t xml:space="preserve"> 10  5  2016  6  0  0.00   48 49  8.7392  -00 16 18.1413    0.555709349    5.95  177.76   358.99</t>
    </r>
    <r>
      <rPr>
        <b/>
        <sz val="10"/>
        <rFont val="Arial Unicode MS"/>
        <family val="0"/>
      </rPr>
      <t xml:space="preserve"> </t>
    </r>
  </si>
  <si>
    <r>
      <t xml:space="preserve"> 10  5  2016  6 10  0.00   48 48 53.4714  -00 16 25.4393    0.555697158    5.95  177.73   358.98</t>
    </r>
    <r>
      <rPr>
        <b/>
        <sz val="10"/>
        <rFont val="Arial Unicode MS"/>
        <family val="0"/>
      </rPr>
      <t xml:space="preserve"> </t>
    </r>
  </si>
  <si>
    <r>
      <t xml:space="preserve"> 10  5  2016  6 20  0.00   48 48 38.2038  -00 16 32.7373    0.555685026    5.95  177.71   358.97</t>
    </r>
    <r>
      <rPr>
        <b/>
        <sz val="10"/>
        <rFont val="Arial Unicode MS"/>
        <family val="0"/>
      </rPr>
      <t xml:space="preserve"> </t>
    </r>
  </si>
  <si>
    <r>
      <t xml:space="preserve"> 10  5  2016  6 30  0.00   48 48 22.9364  -00 16 40.0354    0.555672953    5.94  177.68   358.96</t>
    </r>
    <r>
      <rPr>
        <b/>
        <sz val="10"/>
        <rFont val="Arial Unicode MS"/>
        <family val="0"/>
      </rPr>
      <t xml:space="preserve"> </t>
    </r>
  </si>
  <si>
    <r>
      <t xml:space="preserve"> 10  5  2016  6 40  0.00   48 48  7.6693  -00 16 47.3336    0.555660939    5.94  177.66   358.95</t>
    </r>
    <r>
      <rPr>
        <b/>
        <sz val="10"/>
        <rFont val="Arial Unicode MS"/>
        <family val="0"/>
      </rPr>
      <t xml:space="preserve"> </t>
    </r>
  </si>
  <si>
    <r>
      <t xml:space="preserve"> 10  5  2016  6 50  0.00   48 47 52.4023  -00 16 54.6318    0.555648983    5.94  177.63   358.94</t>
    </r>
    <r>
      <rPr>
        <b/>
        <sz val="10"/>
        <rFont val="Arial Unicode MS"/>
        <family val="0"/>
      </rPr>
      <t xml:space="preserve"> </t>
    </r>
  </si>
  <si>
    <r>
      <t xml:space="preserve"> 10  5  2016  7  0  0.00   48 47 37.1356  -00 17  1.9301    0.555637086    5.93  177.61   358.92</t>
    </r>
    <r>
      <rPr>
        <b/>
        <sz val="10"/>
        <rFont val="Arial Unicode MS"/>
        <family val="0"/>
      </rPr>
      <t xml:space="preserve"> </t>
    </r>
  </si>
  <si>
    <r>
      <t xml:space="preserve"> 10  5  2016  7 10  0.00   48 47 21.8692  -00 17  9.2284    0.555625248    5.93  177.58   358.91</t>
    </r>
    <r>
      <rPr>
        <b/>
        <sz val="10"/>
        <rFont val="Arial Unicode MS"/>
        <family val="0"/>
      </rPr>
      <t xml:space="preserve"> </t>
    </r>
  </si>
  <si>
    <r>
      <t xml:space="preserve"> 10  5  2016  7 20  0.00   48 47  6.6030  -00 17 16.5268    0.555613468    5.93  177.56   358.90</t>
    </r>
    <r>
      <rPr>
        <b/>
        <sz val="10"/>
        <rFont val="Arial Unicode MS"/>
        <family val="0"/>
      </rPr>
      <t xml:space="preserve"> </t>
    </r>
  </si>
  <si>
    <r>
      <t xml:space="preserve"> 10  5  2016  7 30  0.00   48 46 51.3372  -00 17 23.8252    0.555601748    5.92  177.54   358.89</t>
    </r>
    <r>
      <rPr>
        <b/>
        <sz val="10"/>
        <rFont val="Arial Unicode MS"/>
        <family val="0"/>
      </rPr>
      <t xml:space="preserve"> </t>
    </r>
  </si>
  <si>
    <r>
      <t xml:space="preserve"> 10  5  2016  7 40  0.00   48 46 36.0716  -00 17 31.1236    0.555590086    5.92  177.51   358.88</t>
    </r>
    <r>
      <rPr>
        <b/>
        <sz val="10"/>
        <rFont val="Arial Unicode MS"/>
        <family val="0"/>
      </rPr>
      <t xml:space="preserve"> </t>
    </r>
  </si>
  <si>
    <r>
      <t xml:space="preserve"> 10  5  2016  7 50  0.00   48 46 20.8063  -00 17 38.4221    0.555578482    5.92  177.49   358.87</t>
    </r>
    <r>
      <rPr>
        <b/>
        <sz val="10"/>
        <rFont val="Arial Unicode MS"/>
        <family val="0"/>
      </rPr>
      <t xml:space="preserve"> </t>
    </r>
  </si>
  <si>
    <r>
      <t xml:space="preserve"> 10  5  2016  8  0  0.00   48 46  5.5414  -00 17 45.7206    0.555566938    5.92  177.46   358.86</t>
    </r>
    <r>
      <rPr>
        <b/>
        <sz val="10"/>
        <rFont val="Arial Unicode MS"/>
        <family val="0"/>
      </rPr>
      <t xml:space="preserve"> </t>
    </r>
  </si>
  <si>
    <r>
      <t xml:space="preserve"> 10  5  2016  8 10  0.00   48 45 50.2768  -00 17 53.0192    0.555555452    5.91  177.44   358.85</t>
    </r>
    <r>
      <rPr>
        <b/>
        <sz val="10"/>
        <rFont val="Arial Unicode MS"/>
        <family val="0"/>
      </rPr>
      <t xml:space="preserve"> </t>
    </r>
  </si>
  <si>
    <r>
      <t xml:space="preserve"> 10  5  2016  8 20  0.00   48 45 35.0125  -00 18  0.3177    0.555544024    5.91  177.41   358.84</t>
    </r>
    <r>
      <rPr>
        <b/>
        <sz val="10"/>
        <rFont val="Arial Unicode MS"/>
        <family val="0"/>
      </rPr>
      <t xml:space="preserve"> </t>
    </r>
  </si>
  <si>
    <r>
      <t xml:space="preserve"> 10  5  2016  8 30  0.00   48 45 19.7486  -00 18  7.6163    0.555532656    5.91  177.39   358.82</t>
    </r>
    <r>
      <rPr>
        <b/>
        <sz val="10"/>
        <rFont val="Arial Unicode MS"/>
        <family val="0"/>
      </rPr>
      <t xml:space="preserve"> </t>
    </r>
  </si>
  <si>
    <r>
      <t xml:space="preserve"> 10  5  2016  8 40  0.00   48 45  4.4851  -00 18 14.9149    0.555521346    5.90  177.36   358.81</t>
    </r>
    <r>
      <rPr>
        <b/>
        <sz val="10"/>
        <rFont val="Arial Unicode MS"/>
        <family val="0"/>
      </rPr>
      <t xml:space="preserve"> </t>
    </r>
  </si>
  <si>
    <r>
      <t xml:space="preserve"> 10  5  2016  8 50  0.00   48 44 49.2220  -00 18 22.2135    0.555510095    5.90  177.34   358.80</t>
    </r>
    <r>
      <rPr>
        <b/>
        <sz val="10"/>
        <rFont val="Arial Unicode MS"/>
        <family val="0"/>
      </rPr>
      <t xml:space="preserve"> </t>
    </r>
  </si>
  <si>
    <r>
      <t xml:space="preserve"> 10  5  2016  9  0  0.00   48 44 33.9593  -00 18 29.5122    0.555498902    5.90  177.31   358.79</t>
    </r>
    <r>
      <rPr>
        <b/>
        <sz val="10"/>
        <rFont val="Arial Unicode MS"/>
        <family val="0"/>
      </rPr>
      <t xml:space="preserve"> </t>
    </r>
  </si>
  <si>
    <r>
      <t xml:space="preserve"> 10  5  2016  9 10  0.00   48 44 18.6970  -00 18 36.8108    0.555487768    5.89  177.29   358.78</t>
    </r>
    <r>
      <rPr>
        <b/>
        <sz val="10"/>
        <rFont val="Arial Unicode MS"/>
        <family val="0"/>
      </rPr>
      <t xml:space="preserve"> </t>
    </r>
  </si>
  <si>
    <r>
      <t xml:space="preserve"> 10  5  2016  9 20  0.00   48 44  3.4351  -00 18 44.1094    0.555476693    5.89  177.26   358.77</t>
    </r>
    <r>
      <rPr>
        <b/>
        <sz val="10"/>
        <rFont val="Arial Unicode MS"/>
        <family val="0"/>
      </rPr>
      <t xml:space="preserve"> </t>
    </r>
  </si>
  <si>
    <r>
      <t xml:space="preserve"> 10  5  2016  9 30  0.00   48 43 48.1737  -00 18 51.4081    0.555465676    5.89  177.24   358.76</t>
    </r>
    <r>
      <rPr>
        <b/>
        <sz val="10"/>
        <rFont val="Arial Unicode MS"/>
        <family val="0"/>
      </rPr>
      <t xml:space="preserve"> </t>
    </r>
  </si>
  <si>
    <r>
      <t xml:space="preserve"> 10  5  2016  9 40  0.00   48 43 32.9127  -00 18 58.7067    0.555454718    5.88  177.22   358.75</t>
    </r>
    <r>
      <rPr>
        <b/>
        <sz val="10"/>
        <rFont val="Arial Unicode MS"/>
        <family val="0"/>
      </rPr>
      <t xml:space="preserve"> </t>
    </r>
  </si>
  <si>
    <r>
      <t xml:space="preserve"> 10  5  2016  9 50  0.00   48 43 17.6522  -00 19  6.0054    0.555443819    5.88  177.19   358.74</t>
    </r>
    <r>
      <rPr>
        <b/>
        <sz val="10"/>
        <rFont val="Arial Unicode MS"/>
        <family val="0"/>
      </rPr>
      <t xml:space="preserve"> </t>
    </r>
  </si>
  <si>
    <r>
      <t xml:space="preserve"> 10  5  2016 10  0  0.00   48 43  2.3921  -00 19 13.3040    0.555432978    5.88  177.17   358.72</t>
    </r>
    <r>
      <rPr>
        <b/>
        <sz val="10"/>
        <rFont val="Arial Unicode MS"/>
        <family val="0"/>
      </rPr>
      <t xml:space="preserve"> </t>
    </r>
  </si>
  <si>
    <r>
      <t xml:space="preserve"> 10  5  2016 10 10  0.00   48 42 47.1326  -00 19 20.6026    0.555422196    5.87  177.14   358.71</t>
    </r>
    <r>
      <rPr>
        <b/>
        <sz val="10"/>
        <rFont val="Arial Unicode MS"/>
        <family val="0"/>
      </rPr>
      <t xml:space="preserve"> </t>
    </r>
  </si>
  <si>
    <r>
      <t xml:space="preserve"> 10  5  2016 10 20  0.00   48 42 31.8736  -00 19 27.9012    0.555411472    5.87  177.12   358.70</t>
    </r>
    <r>
      <rPr>
        <b/>
        <sz val="10"/>
        <rFont val="Arial Unicode MS"/>
        <family val="0"/>
      </rPr>
      <t xml:space="preserve"> </t>
    </r>
  </si>
  <si>
    <r>
      <t xml:space="preserve"> 10  5  2016 10 30  0.00   48 42 16.6151  -00 19 35.1998    0.555400807    5.87  177.09   358.69</t>
    </r>
    <r>
      <rPr>
        <b/>
        <sz val="10"/>
        <rFont val="Arial Unicode MS"/>
        <family val="0"/>
      </rPr>
      <t xml:space="preserve"> </t>
    </r>
  </si>
  <si>
    <r>
      <t xml:space="preserve"> 10  5  2016 10 40  0.00   48 42  1.3571  -00 19 42.4983    0.555390200    5.86  177.07   358.68</t>
    </r>
    <r>
      <rPr>
        <b/>
        <sz val="10"/>
        <rFont val="Arial Unicode MS"/>
        <family val="0"/>
      </rPr>
      <t xml:space="preserve"> </t>
    </r>
  </si>
  <si>
    <r>
      <t xml:space="preserve"> 10  5  2016 10 50  0.00   48 41 46.0996  -00 19 49.7969    0.555379653    5.86  177.04   358.67</t>
    </r>
    <r>
      <rPr>
        <b/>
        <sz val="10"/>
        <rFont val="Arial Unicode MS"/>
        <family val="0"/>
      </rPr>
      <t xml:space="preserve"> </t>
    </r>
  </si>
  <si>
    <r>
      <t xml:space="preserve"> 10  5  2016 11  0  0.00   48 41 30.8428  -00 19 57.0954    0.555369163    5.86  177.02   358.66</t>
    </r>
    <r>
      <rPr>
        <b/>
        <sz val="10"/>
        <rFont val="Arial Unicode MS"/>
        <family val="0"/>
      </rPr>
      <t xml:space="preserve"> </t>
    </r>
  </si>
  <si>
    <r>
      <t xml:space="preserve"> 10  5  2016 11 10  0.00   48 41 15.5865  -00 20  4.3938    0.555358733    5.86  176.99   358.65</t>
    </r>
    <r>
      <rPr>
        <b/>
        <sz val="10"/>
        <rFont val="Arial Unicode MS"/>
        <family val="0"/>
      </rPr>
      <t xml:space="preserve"> </t>
    </r>
  </si>
  <si>
    <r>
      <t xml:space="preserve"> 10  5  2016 11 20  0.00   48 41  0.3307  -00 20 11.6923    0.555348360    5.85  176.97   358.64</t>
    </r>
    <r>
      <rPr>
        <b/>
        <sz val="10"/>
        <rFont val="Arial Unicode MS"/>
        <family val="0"/>
      </rPr>
      <t xml:space="preserve"> </t>
    </r>
  </si>
  <si>
    <r>
      <t xml:space="preserve"> 10  5  2016 11 30  0.00   48 40 45.0756  -00 20 18.9907    0.555338047    5.85  176.95   358.62</t>
    </r>
    <r>
      <rPr>
        <b/>
        <sz val="10"/>
        <rFont val="Arial Unicode MS"/>
        <family val="0"/>
      </rPr>
      <t xml:space="preserve"> </t>
    </r>
  </si>
  <si>
    <r>
      <t xml:space="preserve"> 10  5  2016 11 40  0.00   48 40 29.8211  -00 20 26.2890    0.555327792    5.85  176.92   358.61</t>
    </r>
    <r>
      <rPr>
        <b/>
        <sz val="10"/>
        <rFont val="Arial Unicode MS"/>
        <family val="0"/>
      </rPr>
      <t xml:space="preserve"> </t>
    </r>
  </si>
  <si>
    <r>
      <t xml:space="preserve"> 10  5  2016 11 50  0.00   48 40 14.5672  -00 20 33.5873    0.555317595    5.84  176.90   358.60</t>
    </r>
    <r>
      <rPr>
        <b/>
        <sz val="10"/>
        <rFont val="Arial Unicode MS"/>
        <family val="0"/>
      </rPr>
      <t xml:space="preserve"> </t>
    </r>
  </si>
  <si>
    <r>
      <t xml:space="preserve"> 10  5  2016 12  0  0.00   48 39 59.3139  -00 20 40.8856    0.555307457    5.84  176.87   358.59</t>
    </r>
    <r>
      <rPr>
        <b/>
        <sz val="10"/>
        <rFont val="Arial Unicode MS"/>
        <family val="0"/>
      </rPr>
      <t xml:space="preserve"> </t>
    </r>
  </si>
  <si>
    <r>
      <t xml:space="preserve"> 10  5  2016 12 10  0.00   48 39 44.0613  -00 20 48.1838    0.555297378    5.84  176.85   358.58</t>
    </r>
    <r>
      <rPr>
        <b/>
        <sz val="10"/>
        <rFont val="Arial Unicode MS"/>
        <family val="0"/>
      </rPr>
      <t xml:space="preserve"> </t>
    </r>
  </si>
  <si>
    <r>
      <t xml:space="preserve"> 10  5  2016 12 20  0.00   48 39 28.8093  -00 20 55.4819    0.555287357    5.83  176.82   358.57</t>
    </r>
    <r>
      <rPr>
        <b/>
        <sz val="10"/>
        <rFont val="Arial Unicode MS"/>
        <family val="0"/>
      </rPr>
      <t xml:space="preserve"> </t>
    </r>
  </si>
  <si>
    <r>
      <t xml:space="preserve"> 10  5  2016 12 30  0.00   48 39 13.5581  -00 21  2.7800    0.555277394    5.83  176.80   358.56</t>
    </r>
    <r>
      <rPr>
        <b/>
        <sz val="10"/>
        <rFont val="Arial Unicode MS"/>
        <family val="0"/>
      </rPr>
      <t xml:space="preserve"> </t>
    </r>
  </si>
  <si>
    <r>
      <t xml:space="preserve"> 10  5  2016 12 40  0.00   48 38 58.3075  -00 21 10.0781    0.555267491    5.83  176.77   358.55</t>
    </r>
    <r>
      <rPr>
        <b/>
        <sz val="10"/>
        <rFont val="Arial Unicode MS"/>
        <family val="0"/>
      </rPr>
      <t xml:space="preserve"> </t>
    </r>
  </si>
  <si>
    <r>
      <t xml:space="preserve"> 10  5  2016 12 50  0.00   48 38 43.0576  -00 21 17.3760    0.555257645    5.82  176.75   358.54</t>
    </r>
    <r>
      <rPr>
        <b/>
        <sz val="10"/>
        <rFont val="Arial Unicode MS"/>
        <family val="0"/>
      </rPr>
      <t xml:space="preserve"> </t>
    </r>
  </si>
  <si>
    <r>
      <t xml:space="preserve"> 10  5  2016 13  0  0.00   48 38 27.8084  -00 21 24.6739    0.555247858    5.82  176.72   358.52</t>
    </r>
    <r>
      <rPr>
        <b/>
        <sz val="10"/>
        <rFont val="Arial Unicode MS"/>
        <family val="0"/>
      </rPr>
      <t xml:space="preserve"> </t>
    </r>
  </si>
  <si>
    <r>
      <t xml:space="preserve"> 10  5  2016 13 10  0.00   48 38 12.5599  -00 21 31.9717    0.555238130    5.82  176.70   358.51</t>
    </r>
    <r>
      <rPr>
        <b/>
        <sz val="10"/>
        <rFont val="Arial Unicode MS"/>
        <family val="0"/>
      </rPr>
      <t xml:space="preserve"> </t>
    </r>
  </si>
  <si>
    <r>
      <t xml:space="preserve"> 10  5  2016 13 20  0.00   48 37 57.3122  -00 21 39.2695    0.555228460    5.81  176.67   358.50</t>
    </r>
    <r>
      <rPr>
        <b/>
        <sz val="10"/>
        <rFont val="Arial Unicode MS"/>
        <family val="0"/>
      </rPr>
      <t xml:space="preserve"> </t>
    </r>
  </si>
  <si>
    <r>
      <t xml:space="preserve"> 10  5  2016 13 30  0.00   48 37 42.0652  -00 21 46.5671    0.555218848    5.81  176.65   358.49</t>
    </r>
    <r>
      <rPr>
        <b/>
        <sz val="10"/>
        <rFont val="Arial Unicode MS"/>
        <family val="0"/>
      </rPr>
      <t xml:space="preserve"> </t>
    </r>
  </si>
  <si>
    <r>
      <t xml:space="preserve"> 10  5  2016 13 40  0.00   48 37 26.8190  -00 21 53.8647    0.555209295    5.81  176.63   358.48</t>
    </r>
    <r>
      <rPr>
        <b/>
        <sz val="10"/>
        <rFont val="Arial Unicode MS"/>
        <family val="0"/>
      </rPr>
      <t xml:space="preserve"> </t>
    </r>
  </si>
  <si>
    <r>
      <t xml:space="preserve"> 10  5  2016 13 50  0.00   48 37 11.5736  -00 22  1.1622    0.555199801    5.81  176.60   358.47</t>
    </r>
    <r>
      <rPr>
        <b/>
        <sz val="10"/>
        <rFont val="Arial Unicode MS"/>
        <family val="0"/>
      </rPr>
      <t xml:space="preserve"> </t>
    </r>
  </si>
  <si>
    <r>
      <t xml:space="preserve"> 10  5  2016 14  0  0.00   48 36 56.3290  -00 22  8.4596    0.555190364    5.80  176.58   358.46</t>
    </r>
    <r>
      <rPr>
        <b/>
        <sz val="10"/>
        <rFont val="Arial Unicode MS"/>
        <family val="0"/>
      </rPr>
      <t xml:space="preserve"> </t>
    </r>
  </si>
  <si>
    <r>
      <t xml:space="preserve"> 10  5  2016 14 10  0.00   48 36 41.0851  -00 22 15.7569    0.555180987    5.80  176.55   358.45</t>
    </r>
    <r>
      <rPr>
        <b/>
        <sz val="10"/>
        <rFont val="Arial Unicode MS"/>
        <family val="0"/>
      </rPr>
      <t xml:space="preserve"> </t>
    </r>
  </si>
  <si>
    <r>
      <t xml:space="preserve"> 10  5  2016 14 20  0.00   48 36 25.8421  -00 22 23.0541    0.555171667    5.80  176.53   358.44</t>
    </r>
    <r>
      <rPr>
        <b/>
        <sz val="10"/>
        <rFont val="Arial Unicode MS"/>
        <family val="0"/>
      </rPr>
      <t xml:space="preserve"> </t>
    </r>
  </si>
  <si>
    <r>
      <t xml:space="preserve"> 10  5  2016 14 30  0.00   48 36 10.5999  -00 22 30.3512    0.555162406    5.79  176.50   358.42</t>
    </r>
    <r>
      <rPr>
        <b/>
        <sz val="10"/>
        <rFont val="Arial Unicode MS"/>
        <family val="0"/>
      </rPr>
      <t xml:space="preserve"> </t>
    </r>
  </si>
  <si>
    <r>
      <t xml:space="preserve"> 10  5  2016 14 40  0.00   48 35 55.3586  -00 22 37.6482    0.555153204    5.79  176.48   358.41</t>
    </r>
    <r>
      <rPr>
        <b/>
        <sz val="10"/>
        <rFont val="Arial Unicode MS"/>
        <family val="0"/>
      </rPr>
      <t xml:space="preserve"> </t>
    </r>
  </si>
  <si>
    <r>
      <t xml:space="preserve"> 10  5  2016 14 50  0.00   48 35 40.1181  -00 22 44.9451    0.555144060    5.79  176.45   358.40</t>
    </r>
    <r>
      <rPr>
        <b/>
        <sz val="10"/>
        <rFont val="Arial Unicode MS"/>
        <family val="0"/>
      </rPr>
      <t xml:space="preserve"> </t>
    </r>
  </si>
  <si>
    <r>
      <t xml:space="preserve"> 10  5  2016 15  0  0.00   48 35 24.8784  -00 22 52.2419    0.555134974    5.78  176.43   358.39</t>
    </r>
    <r>
      <rPr>
        <b/>
        <sz val="10"/>
        <rFont val="Arial Unicode MS"/>
        <family val="0"/>
      </rPr>
      <t xml:space="preserve"> </t>
    </r>
  </si>
  <si>
    <r>
      <t xml:space="preserve"> 10  5  2016 15 10  0.00   48 35  9.6397  -00 22 59.5386    0.555125947    5.78  176.40   358.38</t>
    </r>
    <r>
      <rPr>
        <b/>
        <sz val="10"/>
        <rFont val="Arial Unicode MS"/>
        <family val="0"/>
      </rPr>
      <t xml:space="preserve"> </t>
    </r>
  </si>
  <si>
    <r>
      <t xml:space="preserve"> 10  5  2016 15 20  0.00   48 34 54.4018  -00 23  6.8352    0.555116978    5.78  176.38   358.37</t>
    </r>
    <r>
      <rPr>
        <b/>
        <sz val="10"/>
        <rFont val="Arial Unicode MS"/>
        <family val="0"/>
      </rPr>
      <t xml:space="preserve"> </t>
    </r>
  </si>
  <si>
    <r>
      <t xml:space="preserve"> 10  5  2016 15 30  0.00   48 34 39.1649  -00 23 14.1316    0.555108068    5.77  176.36   358.36</t>
    </r>
    <r>
      <rPr>
        <b/>
        <sz val="10"/>
        <rFont val="Arial Unicode MS"/>
        <family val="0"/>
      </rPr>
      <t xml:space="preserve"> </t>
    </r>
  </si>
  <si>
    <r>
      <t xml:space="preserve"> 10  5  2016 15 40  0.00   48 34 23.9288  -00 23 21.4279    0.555099216    5.77  176.33   358.35</t>
    </r>
    <r>
      <rPr>
        <b/>
        <sz val="10"/>
        <rFont val="Arial Unicode MS"/>
        <family val="0"/>
      </rPr>
      <t xml:space="preserve"> </t>
    </r>
  </si>
  <si>
    <r>
      <t xml:space="preserve"> 10  5  2016 15 50  0.00   48 34  8.6937  -00 23 28.7241    0.555090422    5.77  176.31   358.34</t>
    </r>
    <r>
      <rPr>
        <b/>
        <sz val="10"/>
        <rFont val="Arial Unicode MS"/>
        <family val="0"/>
      </rPr>
      <t xml:space="preserve"> </t>
    </r>
  </si>
  <si>
    <r>
      <t xml:space="preserve"> 10  5  2016 16  0  0.00   48 33 53.4596  -00 23 36.0202    0.555081687    5.76  176.28   358.32</t>
    </r>
    <r>
      <rPr>
        <b/>
        <sz val="10"/>
        <rFont val="Arial Unicode MS"/>
        <family val="0"/>
      </rPr>
      <t xml:space="preserve"> </t>
    </r>
  </si>
  <si>
    <r>
      <t xml:space="preserve"> 10  5  2016 16 10  0.00   48 33 38.2264  -00 23 43.3161    0.555073010    5.76  176.26   358.31</t>
    </r>
    <r>
      <rPr>
        <b/>
        <sz val="10"/>
        <rFont val="Arial Unicode MS"/>
        <family val="0"/>
      </rPr>
      <t xml:space="preserve"> </t>
    </r>
  </si>
  <si>
    <r>
      <t xml:space="preserve"> 10  5  2016 16 20  0.00   48 33 22.9941  -00 23 50.6119    0.555064391    5.76  176.23   358.30</t>
    </r>
    <r>
      <rPr>
        <b/>
        <sz val="10"/>
        <rFont val="Arial Unicode MS"/>
        <family val="0"/>
      </rPr>
      <t xml:space="preserve"> </t>
    </r>
  </si>
  <si>
    <r>
      <t xml:space="preserve"> 10  5  2016 16 30  0.00   48 33  7.7629  -00 23 57.9076    0.555055831    5.76  176.21   358.29</t>
    </r>
    <r>
      <rPr>
        <b/>
        <sz val="10"/>
        <rFont val="Arial Unicode MS"/>
        <family val="0"/>
      </rPr>
      <t xml:space="preserve"> </t>
    </r>
  </si>
  <si>
    <r>
      <t xml:space="preserve"> 10  5  2016 16 40  0.00   48 32 52.5326  -00 24  5.2031    0.555047329    5.75  176.18   358.28</t>
    </r>
    <r>
      <rPr>
        <b/>
        <sz val="10"/>
        <rFont val="Arial Unicode MS"/>
        <family val="0"/>
      </rPr>
      <t xml:space="preserve"> </t>
    </r>
  </si>
  <si>
    <r>
      <t xml:space="preserve"> 10  5  2016 16 50  0.00   48 32 37.3034  -00 24 12.4985    0.555038885    5.75  176.16   358.27</t>
    </r>
    <r>
      <rPr>
        <b/>
        <sz val="10"/>
        <rFont val="Arial Unicode MS"/>
        <family val="0"/>
      </rPr>
      <t xml:space="preserve"> </t>
    </r>
  </si>
  <si>
    <r>
      <t xml:space="preserve"> 10  5  2016 17  0  0.00   48 32 22.0752  -00 24 19.7937    0.555030499    5.75  176.13   358.26</t>
    </r>
    <r>
      <rPr>
        <b/>
        <sz val="10"/>
        <rFont val="Arial Unicode MS"/>
        <family val="0"/>
      </rPr>
      <t xml:space="preserve"> </t>
    </r>
  </si>
  <si>
    <r>
      <t xml:space="preserve"> 10  5  2016 17 10  0.00   48 32  6.8480  -00 24 27.0887    0.555022172    5.74  176.11   358.25</t>
    </r>
    <r>
      <rPr>
        <b/>
        <sz val="10"/>
        <rFont val="Arial Unicode MS"/>
        <family val="0"/>
      </rPr>
      <t xml:space="preserve"> </t>
    </r>
  </si>
  <si>
    <r>
      <t xml:space="preserve"> 10  5  2016 17 20  0.00   48 31 51.6218  -00 24 34.3836    0.555013904    5.74  176.09   358.24</t>
    </r>
    <r>
      <rPr>
        <b/>
        <sz val="10"/>
        <rFont val="Arial Unicode MS"/>
        <family val="0"/>
      </rPr>
      <t xml:space="preserve"> </t>
    </r>
  </si>
  <si>
    <r>
      <t xml:space="preserve"> 10  5  2016 17 30  0.00   48 31 36.3967  -00 24 41.6784    0.555005693    5.74  176.06   358.22</t>
    </r>
    <r>
      <rPr>
        <b/>
        <sz val="10"/>
        <rFont val="Arial Unicode MS"/>
        <family val="0"/>
      </rPr>
      <t xml:space="preserve"> </t>
    </r>
  </si>
  <si>
    <r>
      <t xml:space="preserve"> 10  5  2016 17 40  0.00   48 31 21.1727  -00 24 48.9730    0.554997541    5.73  176.04   358.21</t>
    </r>
    <r>
      <rPr>
        <b/>
        <sz val="10"/>
        <rFont val="Arial Unicode MS"/>
        <family val="0"/>
      </rPr>
      <t xml:space="preserve"> </t>
    </r>
  </si>
  <si>
    <r>
      <t xml:space="preserve"> 10  5  2016 17 50  0.00   48 31  5.9498  -00 24 56.2674    0.554989447    5.73  176.01   358.20</t>
    </r>
    <r>
      <rPr>
        <b/>
        <sz val="10"/>
        <rFont val="Arial Unicode MS"/>
        <family val="0"/>
      </rPr>
      <t xml:space="preserve"> </t>
    </r>
  </si>
  <si>
    <r>
      <t xml:space="preserve"> 10  5  2016 18  0  0.00   48 30 50.7279  -00 25  3.5616    0.554981411    5.73  175.99   358.19</t>
    </r>
    <r>
      <rPr>
        <b/>
        <sz val="10"/>
        <rFont val="Arial Unicode MS"/>
        <family val="0"/>
      </rPr>
      <t xml:space="preserve"> </t>
    </r>
  </si>
  <si>
    <r>
      <t xml:space="preserve"> 10  5  2016 18 10  0.00   48 30 35.5072  -00 25 10.8557    0.554973434    5.72  175.96   358.18</t>
    </r>
    <r>
      <rPr>
        <b/>
        <sz val="10"/>
        <rFont val="Arial Unicode MS"/>
        <family val="0"/>
      </rPr>
      <t xml:space="preserve"> </t>
    </r>
  </si>
  <si>
    <r>
      <t xml:space="preserve"> 10  5  2016 18 20  0.00   48 30 20.2876  -00 25 18.1496    0.554965515    5.72  175.94   358.17</t>
    </r>
    <r>
      <rPr>
        <b/>
        <sz val="10"/>
        <rFont val="Arial Unicode MS"/>
        <family val="0"/>
      </rPr>
      <t xml:space="preserve"> </t>
    </r>
  </si>
  <si>
    <r>
      <t xml:space="preserve"> 10  5  2016 18 30  0.00   48 30  5.0692  -00 25 25.4433    0.554957654    5.72  175.91   358.16</t>
    </r>
    <r>
      <rPr>
        <b/>
        <sz val="10"/>
        <rFont val="Arial Unicode MS"/>
        <family val="0"/>
      </rPr>
      <t xml:space="preserve"> </t>
    </r>
  </si>
  <si>
    <r>
      <t xml:space="preserve"> 10  5  2016 18 40  0.00   48 29 49.8518  -00 25 32.7368    0.554949851    5.72  175.89   358.15</t>
    </r>
    <r>
      <rPr>
        <b/>
        <sz val="10"/>
        <rFont val="Arial Unicode MS"/>
        <family val="0"/>
      </rPr>
      <t xml:space="preserve"> </t>
    </r>
  </si>
  <si>
    <r>
      <t xml:space="preserve"> 10  5  2016 18 50  0.00   48 29 34.6357  -00 25 40.0302    0.554942107    5.71  175.86   358.14</t>
    </r>
    <r>
      <rPr>
        <b/>
        <sz val="10"/>
        <rFont val="Arial Unicode MS"/>
        <family val="0"/>
      </rPr>
      <t xml:space="preserve"> </t>
    </r>
  </si>
  <si>
    <r>
      <t xml:space="preserve"> 10  5  2016 19  0  0.00   48 29 19.4207  -00 25 47.3233    0.554934421    5.71  175.84   358.12</t>
    </r>
    <r>
      <rPr>
        <b/>
        <sz val="10"/>
        <rFont val="Arial Unicode MS"/>
        <family val="0"/>
      </rPr>
      <t xml:space="preserve"> </t>
    </r>
  </si>
  <si>
    <r>
      <t xml:space="preserve"> 10  5  2016 19 10  0.00   48 29  4.2069  -00 25 54.6163    0.554926793    5.71  175.82   358.11</t>
    </r>
    <r>
      <rPr>
        <b/>
        <sz val="10"/>
        <rFont val="Arial Unicode MS"/>
        <family val="0"/>
      </rPr>
      <t xml:space="preserve"> </t>
    </r>
  </si>
  <si>
    <r>
      <t xml:space="preserve"> 10  5  2016 19 20  0.00   48 28 48.9943  -00 26  1.9090    0.554919223    5.70  175.79   358.10</t>
    </r>
    <r>
      <rPr>
        <b/>
        <sz val="10"/>
        <rFont val="Arial Unicode MS"/>
        <family val="0"/>
      </rPr>
      <t xml:space="preserve"> </t>
    </r>
  </si>
  <si>
    <r>
      <t xml:space="preserve"> 10  5  2016 19 30  0.00   48 28 33.7830  -00 26  9.2016    0.554911712    5.70  175.77   358.09</t>
    </r>
    <r>
      <rPr>
        <b/>
        <sz val="10"/>
        <rFont val="Arial Unicode MS"/>
        <family val="0"/>
      </rPr>
      <t xml:space="preserve"> </t>
    </r>
  </si>
  <si>
    <r>
      <t xml:space="preserve"> 10  5  2016 19 40  0.00   48 28 18.5728  -00 26 16.4939    0.554904258    5.70  175.74   358.08</t>
    </r>
    <r>
      <rPr>
        <b/>
        <sz val="10"/>
        <rFont val="Arial Unicode MS"/>
        <family val="0"/>
      </rPr>
      <t xml:space="preserve"> </t>
    </r>
  </si>
  <si>
    <r>
      <t xml:space="preserve"> 10  5  2016 19 50  0.00   48 28  3.3639  -00 26 23.7861    0.554896863    5.69  175.72   358.07</t>
    </r>
    <r>
      <rPr>
        <b/>
        <sz val="10"/>
        <rFont val="Arial Unicode MS"/>
        <family val="0"/>
      </rPr>
      <t xml:space="preserve"> </t>
    </r>
  </si>
  <si>
    <r>
      <t xml:space="preserve"> 10  5  2016 20  0  0.00   48 27 48.1562  -00 26 31.0780    0.554889526    5.69  175.69   358.06</t>
    </r>
    <r>
      <rPr>
        <b/>
        <sz val="10"/>
        <rFont val="Arial Unicode MS"/>
        <family val="0"/>
      </rPr>
      <t xml:space="preserve"> </t>
    </r>
  </si>
  <si>
    <r>
      <t xml:space="preserve"> 10  5  2016 20 10  0.00   48 27 32.9498  -00 26 38.3698    0.554882247    5.69  175.67   358.05</t>
    </r>
    <r>
      <rPr>
        <b/>
        <sz val="10"/>
        <rFont val="Arial Unicode MS"/>
        <family val="0"/>
      </rPr>
      <t xml:space="preserve"> </t>
    </r>
  </si>
  <si>
    <r>
      <t xml:space="preserve"> 10  5  2016 20 20  0.00   48 27 17.7447  -00 26 45.6613    0.554875027    5.68  175.64   358.04</t>
    </r>
    <r>
      <rPr>
        <b/>
        <sz val="10"/>
        <rFont val="Arial Unicode MS"/>
        <family val="0"/>
      </rPr>
      <t xml:space="preserve"> </t>
    </r>
  </si>
  <si>
    <r>
      <t xml:space="preserve"> 10  5  2016 20 30  0.00   48 27  2.5409  -00 26 52.9526    0.554867864    5.68  175.62   358.02</t>
    </r>
    <r>
      <rPr>
        <b/>
        <sz val="10"/>
        <rFont val="Arial Unicode MS"/>
        <family val="0"/>
      </rPr>
      <t xml:space="preserve"> </t>
    </r>
  </si>
  <si>
    <r>
      <t xml:space="preserve"> 10  5  2016 20 40  0.00   48 26 47.3383  -00 27  0.2436    0.554860760    5.68  175.59   358.01</t>
    </r>
    <r>
      <rPr>
        <b/>
        <sz val="10"/>
        <rFont val="Arial Unicode MS"/>
        <family val="0"/>
      </rPr>
      <t xml:space="preserve"> </t>
    </r>
  </si>
  <si>
    <r>
      <t xml:space="preserve"> 10  5  2016 20 50  0.00   48 26 32.1371  -00 27  7.5345    0.554853714    5.68  175.57   358.00</t>
    </r>
    <r>
      <rPr>
        <b/>
        <sz val="10"/>
        <rFont val="Arial Unicode MS"/>
        <family val="0"/>
      </rPr>
      <t xml:space="preserve"> </t>
    </r>
  </si>
  <si>
    <r>
      <t xml:space="preserve"> 10  5  2016 21  0  0.00   48 26 16.9372  -00 27 14.8251    0.554846726    5.67  175.55   357.99</t>
    </r>
    <r>
      <rPr>
        <b/>
        <sz val="10"/>
        <rFont val="Arial Unicode MS"/>
        <family val="0"/>
      </rPr>
      <t xml:space="preserve"> </t>
    </r>
  </si>
  <si>
    <r>
      <t xml:space="preserve"> 10  5  2016 21 10  0.00   48 26  1.7387  -00 27 22.1154    0.554839796    5.67  175.52   357.98</t>
    </r>
    <r>
      <rPr>
        <b/>
        <sz val="10"/>
        <rFont val="Arial Unicode MS"/>
        <family val="0"/>
      </rPr>
      <t xml:space="preserve"> </t>
    </r>
  </si>
  <si>
    <r>
      <t xml:space="preserve"> 10  5  2016 21 20  0.00   48 25 46.5415  -00 27 29.4056    0.554832924    5.67  175.50   357.97</t>
    </r>
    <r>
      <rPr>
        <b/>
        <sz val="10"/>
        <rFont val="Arial Unicode MS"/>
        <family val="0"/>
      </rPr>
      <t xml:space="preserve"> </t>
    </r>
  </si>
  <si>
    <r>
      <t xml:space="preserve"> 10  5  2016 21 30  0.00   48 25 31.3457  -00 27 36.6955    0.554826110    5.66  175.47   357.96</t>
    </r>
    <r>
      <rPr>
        <b/>
        <sz val="10"/>
        <rFont val="Arial Unicode MS"/>
        <family val="0"/>
      </rPr>
      <t xml:space="preserve"> </t>
    </r>
  </si>
  <si>
    <r>
      <t xml:space="preserve"> 10  5  2016 21 40  0.00   48 25 16.1512  -00 27 43.9851    0.554819354    5.66  175.45   357.95</t>
    </r>
    <r>
      <rPr>
        <b/>
        <sz val="10"/>
        <rFont val="Arial Unicode MS"/>
        <family val="0"/>
      </rPr>
      <t xml:space="preserve"> </t>
    </r>
  </si>
  <si>
    <r>
      <t xml:space="preserve"> 10  5  2016 21 50  0.00   48 25  0.9582  -00 27 51.2745    0.554812657    5.66  175.42   357.94</t>
    </r>
    <r>
      <rPr>
        <b/>
        <sz val="10"/>
        <rFont val="Arial Unicode MS"/>
        <family val="0"/>
      </rPr>
      <t xml:space="preserve"> </t>
    </r>
  </si>
  <si>
    <r>
      <t xml:space="preserve"> 10  5  2016 22  0  0.00   48 24 45.7665  -00 27 58.5637    0.554806018    5.65  175.40   357.92</t>
    </r>
    <r>
      <rPr>
        <b/>
        <sz val="10"/>
        <rFont val="Arial Unicode MS"/>
        <family val="0"/>
      </rPr>
      <t xml:space="preserve"> </t>
    </r>
  </si>
  <si>
    <r>
      <t xml:space="preserve"> 10  5  2016 22 10  0.00   48 24 30.5763  -00 28  5.8526    0.554799436    5.65  175.37   357.91</t>
    </r>
    <r>
      <rPr>
        <b/>
        <sz val="10"/>
        <rFont val="Arial Unicode MS"/>
        <family val="0"/>
      </rPr>
      <t xml:space="preserve"> </t>
    </r>
  </si>
  <si>
    <r>
      <t xml:space="preserve"> 10  5  2016 22 20  0.00   48 24 15.3875  -00 28 13.1412    0.554792913    5.65  175.35   357.90</t>
    </r>
    <r>
      <rPr>
        <b/>
        <sz val="10"/>
        <rFont val="Arial Unicode MS"/>
        <family val="0"/>
      </rPr>
      <t xml:space="preserve"> </t>
    </r>
  </si>
  <si>
    <r>
      <t xml:space="preserve"> 10  5  2016 22 30  0.00   48 24  0.2002  -00 28 20.4296    0.554786448    5.65  175.33   357.89</t>
    </r>
    <r>
      <rPr>
        <b/>
        <sz val="10"/>
        <rFont val="Arial Unicode MS"/>
        <family val="0"/>
      </rPr>
      <t xml:space="preserve"> </t>
    </r>
  </si>
  <si>
    <r>
      <t xml:space="preserve"> 10  5  2016 22 40  0.00   48 23 45.0143  -00 28 27.7177    0.554780041    5.64  175.30   357.88</t>
    </r>
    <r>
      <rPr>
        <b/>
        <sz val="10"/>
        <rFont val="Arial Unicode MS"/>
        <family val="0"/>
      </rPr>
      <t xml:space="preserve"> </t>
    </r>
  </si>
  <si>
    <r>
      <t xml:space="preserve"> 10  5  2016 22 50  0.00   48 23 29.8298  -00 28 35.0056    0.554773691    5.64  175.28   357.87</t>
    </r>
    <r>
      <rPr>
        <b/>
        <sz val="10"/>
        <rFont val="Arial Unicode MS"/>
        <family val="0"/>
      </rPr>
      <t xml:space="preserve"> </t>
    </r>
  </si>
  <si>
    <r>
      <t xml:space="preserve"> 10  5  2016 23  0  0.00   48 23 14.6469  -00 28 42.2932    0.554767400    5.64  175.25   357.86</t>
    </r>
    <r>
      <rPr>
        <b/>
        <sz val="10"/>
        <rFont val="Arial Unicode MS"/>
        <family val="0"/>
      </rPr>
      <t xml:space="preserve"> </t>
    </r>
  </si>
  <si>
    <r>
      <t xml:space="preserve"> 10  5  2016 23 10  0.00   48 22 59.4654  -00 28 49.5805    0.554761167    5.63  175.23   357.85</t>
    </r>
    <r>
      <rPr>
        <b/>
        <sz val="10"/>
        <rFont val="Arial Unicode MS"/>
        <family val="0"/>
      </rPr>
      <t xml:space="preserve"> </t>
    </r>
  </si>
  <si>
    <r>
      <t xml:space="preserve"> 10  5  2016 23 20  0.00   48 22 44.2855  -00 28 56.8675    0.554754992    5.63  175.20   357.84</t>
    </r>
    <r>
      <rPr>
        <b/>
        <sz val="10"/>
        <rFont val="Arial Unicode MS"/>
        <family val="0"/>
      </rPr>
      <t xml:space="preserve"> </t>
    </r>
  </si>
  <si>
    <r>
      <t xml:space="preserve"> 10  5  2016 23 30  0.00   48 22 29.1070  -00 29  4.1543    0.554748875    5.63  175.18   357.82</t>
    </r>
    <r>
      <rPr>
        <b/>
        <sz val="10"/>
        <rFont val="Arial Unicode MS"/>
        <family val="0"/>
      </rPr>
      <t xml:space="preserve"> </t>
    </r>
  </si>
  <si>
    <r>
      <t xml:space="preserve"> 10  5  2016 23 40  0.00   48 22 13.9301  -00 29 11.4408    0.554742816    5.62  175.15   357.81</t>
    </r>
    <r>
      <rPr>
        <b/>
        <sz val="10"/>
        <rFont val="Arial Unicode MS"/>
        <family val="0"/>
      </rPr>
      <t xml:space="preserve"> </t>
    </r>
  </si>
  <si>
    <r>
      <t xml:space="preserve"> 10  5  2016 23 50  0.00   48 21 58.7547  -00 29 18.7269    0.554736815    5.62  175.13   357.80</t>
    </r>
    <r>
      <rPr>
        <b/>
        <sz val="10"/>
        <rFont val="Arial Unicode MS"/>
        <family val="0"/>
      </rPr>
      <t xml:space="preserve"> </t>
    </r>
  </si>
  <si>
    <r>
      <t xml:space="preserve"> 11  5  2016  0  0  0.00   48 21 43.5809  -00 29 26.0128    0.554730872    5.62  175.10   357.79</t>
    </r>
    <r>
      <rPr>
        <b/>
        <sz val="10"/>
        <rFont val="Arial Unicode MS"/>
        <family val="0"/>
      </rPr>
      <t xml:space="preserve"> </t>
    </r>
  </si>
  <si>
    <r>
      <t xml:space="preserve"> 11  5  2016  0 10  0.00   48 21 28.4087  -00 29 33.2984    0.554724988    5.61  175.08   357.78</t>
    </r>
    <r>
      <rPr>
        <b/>
        <sz val="10"/>
        <rFont val="Arial Unicode MS"/>
        <family val="0"/>
      </rPr>
      <t xml:space="preserve"> </t>
    </r>
  </si>
  <si>
    <r>
      <t xml:space="preserve"> 11  5  2016  0 20  0.00   48 21 13.2380  -00 29 40.5837    0.554719160    5.61  175.06   357.77</t>
    </r>
    <r>
      <rPr>
        <b/>
        <sz val="10"/>
        <rFont val="Arial Unicode MS"/>
        <family val="0"/>
      </rPr>
      <t xml:space="preserve"> </t>
    </r>
  </si>
  <si>
    <r>
      <t xml:space="preserve"> 11  5  2016  0 30  0.00   48 20 58.0690  -00 29 47.8687    0.554713391    5.61  175.03   357.76</t>
    </r>
    <r>
      <rPr>
        <b/>
        <sz val="10"/>
        <rFont val="Arial Unicode MS"/>
        <family val="0"/>
      </rPr>
      <t xml:space="preserve"> </t>
    </r>
  </si>
  <si>
    <r>
      <t xml:space="preserve"> 11  5  2016  0 40  0.00   48 20 42.9015  -00 29 55.1534    0.554707680    5.61  175.01   357.75</t>
    </r>
    <r>
      <rPr>
        <b/>
        <sz val="10"/>
        <rFont val="Arial Unicode MS"/>
        <family val="0"/>
      </rPr>
      <t xml:space="preserve"> </t>
    </r>
  </si>
  <si>
    <r>
      <t xml:space="preserve"> 11  5  2016  0 50  0.00   48 20 27.7357  -00 30  2.4378    0.554702027    5.60  174.98   357.74</t>
    </r>
    <r>
      <rPr>
        <b/>
        <sz val="10"/>
        <rFont val="Arial Unicode MS"/>
        <family val="0"/>
      </rPr>
      <t xml:space="preserve"> </t>
    </r>
  </si>
  <si>
    <r>
      <t xml:space="preserve"> 11  5  2016  1  0  0.00   48 20 12.5715  -00 30  9.7219    0.554696432    5.60  174.96   357.72</t>
    </r>
    <r>
      <rPr>
        <b/>
        <sz val="10"/>
        <rFont val="Arial Unicode MS"/>
        <family val="0"/>
      </rPr>
      <t xml:space="preserve"> </t>
    </r>
  </si>
  <si>
    <r>
      <t xml:space="preserve"> 11  5  2016  1 10  0.00   48 19 57.4089  -00 30 17.0057    0.554690895    5.60  174.93   357.71</t>
    </r>
    <r>
      <rPr>
        <b/>
        <sz val="10"/>
        <rFont val="Arial Unicode MS"/>
        <family val="0"/>
      </rPr>
      <t xml:space="preserve"> </t>
    </r>
  </si>
  <si>
    <r>
      <t xml:space="preserve"> 11  5  2016  1 20  0.00   48 19 42.2480  -00 30 24.2891    0.554685415    5.59  174.91   357.70</t>
    </r>
    <r>
      <rPr>
        <b/>
        <sz val="10"/>
        <rFont val="Arial Unicode MS"/>
        <family val="0"/>
      </rPr>
      <t xml:space="preserve"> </t>
    </r>
  </si>
  <si>
    <r>
      <t xml:space="preserve"> 11  5  2016  1 30  0.00   48 19 27.0888  -00 30 31.5723    0.554679994    5.59  174.88   357.69</t>
    </r>
    <r>
      <rPr>
        <b/>
        <sz val="10"/>
        <rFont val="Arial Unicode MS"/>
        <family val="0"/>
      </rPr>
      <t xml:space="preserve"> </t>
    </r>
  </si>
  <si>
    <r>
      <t xml:space="preserve"> 11  5  2016  1 40  0.00   48 19 11.9313  -00 30 38.8551    0.554674631    5.59  174.86   357.68</t>
    </r>
    <r>
      <rPr>
        <b/>
        <sz val="10"/>
        <rFont val="Arial Unicode MS"/>
        <family val="0"/>
      </rPr>
      <t xml:space="preserve"> </t>
    </r>
  </si>
  <si>
    <r>
      <t xml:space="preserve"> 11  5  2016  1 50  0.00   48 18 56.7754  -00 30 46.1376    0.554669325    5.58  174.84   357.67</t>
    </r>
    <r>
      <rPr>
        <b/>
        <sz val="10"/>
        <rFont val="Arial Unicode MS"/>
        <family val="0"/>
      </rPr>
      <t xml:space="preserve"> </t>
    </r>
  </si>
  <si>
    <r>
      <t xml:space="preserve"> 11  5  2016  2  0  0.00   48 18 41.6213  -00 30 53.4197    0.554664077    5.58  174.81   357.66</t>
    </r>
    <r>
      <rPr>
        <b/>
        <sz val="10"/>
        <rFont val="Arial Unicode MS"/>
        <family val="0"/>
      </rPr>
      <t xml:space="preserve"> </t>
    </r>
  </si>
  <si>
    <r>
      <t xml:space="preserve"> 11  5  2016  2 10  0.00   48 18 26.4689  -00 31  0.7015    0.554658888    5.58  174.79   357.65</t>
    </r>
    <r>
      <rPr>
        <b/>
        <sz val="10"/>
        <rFont val="Arial Unicode MS"/>
        <family val="0"/>
      </rPr>
      <t xml:space="preserve"> </t>
    </r>
  </si>
  <si>
    <r>
      <t xml:space="preserve"> 11  5  2016  2 20  0.00   48 18 11.3182  -00 31  7.9830    0.554653756    5.58  174.76   357.64</t>
    </r>
    <r>
      <rPr>
        <b/>
        <sz val="10"/>
        <rFont val="Arial Unicode MS"/>
        <family val="0"/>
      </rPr>
      <t xml:space="preserve"> </t>
    </r>
  </si>
  <si>
    <r>
      <t xml:space="preserve"> 11  5  2016  2 30  0.00   48 17 56.1693  -00 31 15.2642    0.554648682    5.57  174.74   357.62</t>
    </r>
    <r>
      <rPr>
        <b/>
        <sz val="10"/>
        <rFont val="Arial Unicode MS"/>
        <family val="0"/>
      </rPr>
      <t xml:space="preserve"> </t>
    </r>
  </si>
  <si>
    <r>
      <t xml:space="preserve"> 11  5  2016  2 40  0.00   48 17 41.0221  -00 31 22.5450    0.554643665    5.57  174.71   357.61</t>
    </r>
    <r>
      <rPr>
        <b/>
        <sz val="10"/>
        <rFont val="Arial Unicode MS"/>
        <family val="0"/>
      </rPr>
      <t xml:space="preserve"> </t>
    </r>
  </si>
  <si>
    <r>
      <t xml:space="preserve"> 11  5  2016  2 50  0.00   48 17 25.8767  -00 31 29.8254    0.554638707    5.57  174.69   357.60</t>
    </r>
    <r>
      <rPr>
        <b/>
        <sz val="10"/>
        <rFont val="Arial Unicode MS"/>
        <family val="0"/>
      </rPr>
      <t xml:space="preserve"> </t>
    </r>
  </si>
  <si>
    <r>
      <t xml:space="preserve"> 11  5  2016  3  0  0.00   48 17 10.7331  -00 31 37.1055    0.554633807    5.56  174.66   357.59</t>
    </r>
    <r>
      <rPr>
        <b/>
        <sz val="10"/>
        <rFont val="Arial Unicode MS"/>
        <family val="0"/>
      </rPr>
      <t xml:space="preserve"> </t>
    </r>
  </si>
  <si>
    <r>
      <t xml:space="preserve"> 11  5  2016  3 10  0.00   48 16 55.5913  -00 31 44.3853    0.554628964    5.56  174.64   357.58</t>
    </r>
    <r>
      <rPr>
        <b/>
        <sz val="10"/>
        <rFont val="Arial Unicode MS"/>
        <family val="0"/>
      </rPr>
      <t xml:space="preserve"> </t>
    </r>
  </si>
  <si>
    <r>
      <t xml:space="preserve"> 11  5  2016  3 20  0.00   48 16 40.4512  -00 31 51.6647    0.554624179    5.56  174.62   357.57</t>
    </r>
    <r>
      <rPr>
        <b/>
        <sz val="10"/>
        <rFont val="Arial Unicode MS"/>
        <family val="0"/>
      </rPr>
      <t xml:space="preserve"> </t>
    </r>
  </si>
  <si>
    <r>
      <t xml:space="preserve"> 11  5  2016  3 30  0.00   48 16 25.3131  -00 31 58.9437    0.554619452    5.55  174.59   357.56</t>
    </r>
    <r>
      <rPr>
        <b/>
        <sz val="10"/>
        <rFont val="Arial Unicode MS"/>
        <family val="0"/>
      </rPr>
      <t xml:space="preserve"> </t>
    </r>
  </si>
  <si>
    <r>
      <t xml:space="preserve"> 11  5  2016  3 40  0.00   48 16 10.1767  -00 32  6.2224    0.554614783    5.55  174.57   357.55</t>
    </r>
    <r>
      <rPr>
        <b/>
        <sz val="10"/>
        <rFont val="Arial Unicode MS"/>
        <family val="0"/>
      </rPr>
      <t xml:space="preserve"> </t>
    </r>
  </si>
  <si>
    <r>
      <t xml:space="preserve"> 11  5  2016  3 50  0.00   48 15 55.0422  -00 32 13.5007    0.554610172    5.55  174.54   357.54</t>
    </r>
    <r>
      <rPr>
        <b/>
        <sz val="10"/>
        <rFont val="Arial Unicode MS"/>
        <family val="0"/>
      </rPr>
      <t xml:space="preserve"> </t>
    </r>
  </si>
  <si>
    <r>
      <t xml:space="preserve"> 11  5  2016  4  0  0.00   48 15 39.9096  -00 32 20.7786    0.554605618    5.55  174.52   357.52</t>
    </r>
    <r>
      <rPr>
        <b/>
        <sz val="10"/>
        <rFont val="Arial Unicode MS"/>
        <family val="0"/>
      </rPr>
      <t xml:space="preserve"> </t>
    </r>
  </si>
  <si>
    <r>
      <t xml:space="preserve"> 11  5  2016  4 10  0.00   48 15 24.7788  -00 32 28.0562    0.554601123    5.54  174.49   357.51</t>
    </r>
    <r>
      <rPr>
        <b/>
        <sz val="10"/>
        <rFont val="Arial Unicode MS"/>
        <family val="0"/>
      </rPr>
      <t xml:space="preserve"> </t>
    </r>
  </si>
  <si>
    <r>
      <t xml:space="preserve"> 11  5  2016  4 20  0.00   48 15  9.6499  -00 32 35.3334    0.554596685    5.54  174.47   357.50</t>
    </r>
    <r>
      <rPr>
        <b/>
        <sz val="10"/>
        <rFont val="Arial Unicode MS"/>
        <family val="0"/>
      </rPr>
      <t xml:space="preserve"> </t>
    </r>
  </si>
  <si>
    <r>
      <t xml:space="preserve"> 11  5  2016  4 30  0.00   48 14 54.5229  -00 32 42.6102    0.554592304    5.54  174.44   357.49</t>
    </r>
    <r>
      <rPr>
        <b/>
        <sz val="10"/>
        <rFont val="Arial Unicode MS"/>
        <family val="0"/>
      </rPr>
      <t xml:space="preserve"> </t>
    </r>
  </si>
  <si>
    <r>
      <t xml:space="preserve"> 11  5  2016  4 40  0.00   48 14 39.3979  -00 32 49.8866    0.554587982    5.53  174.42   357.48</t>
    </r>
    <r>
      <rPr>
        <b/>
        <sz val="10"/>
        <rFont val="Arial Unicode MS"/>
        <family val="0"/>
      </rPr>
      <t xml:space="preserve"> </t>
    </r>
  </si>
  <si>
    <r>
      <t xml:space="preserve"> 11  5  2016  4 50  0.00   48 14 24.2747  -00 32 57.1626    0.554583717    5.53  174.40   357.47</t>
    </r>
    <r>
      <rPr>
        <b/>
        <sz val="10"/>
        <rFont val="Arial Unicode MS"/>
        <family val="0"/>
      </rPr>
      <t xml:space="preserve"> </t>
    </r>
  </si>
  <si>
    <r>
      <t xml:space="preserve"> 11  5  2016  5  0  0.00   48 14  9.1535  -00 33  4.4383    0.554579510    5.53  174.37   357.46</t>
    </r>
    <r>
      <rPr>
        <b/>
        <sz val="10"/>
        <rFont val="Arial Unicode MS"/>
        <family val="0"/>
      </rPr>
      <t xml:space="preserve"> </t>
    </r>
  </si>
  <si>
    <r>
      <t xml:space="preserve"> 11  5  2016  5 10  0.00   48 13 54.0343  -00 33 11.7135    0.554575361    5.52  174.35   357.45</t>
    </r>
    <r>
      <rPr>
        <b/>
        <sz val="10"/>
        <rFont val="Arial Unicode MS"/>
        <family val="0"/>
      </rPr>
      <t xml:space="preserve"> </t>
    </r>
  </si>
  <si>
    <r>
      <t xml:space="preserve"> 11  5  2016  5 20  0.00   48 13 38.9170  -00 33 18.9884    0.554571270    5.52  174.32   357.44</t>
    </r>
    <r>
      <rPr>
        <b/>
        <sz val="10"/>
        <rFont val="Arial Unicode MS"/>
        <family val="0"/>
      </rPr>
      <t xml:space="preserve"> </t>
    </r>
  </si>
  <si>
    <r>
      <t xml:space="preserve"> 11  5  2016  5 30  0.00   48 13 23.8016  -00 33 26.2629    0.554567236    5.52  174.30   357.42</t>
    </r>
    <r>
      <rPr>
        <b/>
        <sz val="10"/>
        <rFont val="Arial Unicode MS"/>
        <family val="0"/>
      </rPr>
      <t xml:space="preserve"> </t>
    </r>
  </si>
  <si>
    <r>
      <t xml:space="preserve"> 11  5  2016  5 40  0.00   48 13  8.6883  -00 33 33.5369    0.554563260    5.52  174.27   357.41</t>
    </r>
    <r>
      <rPr>
        <b/>
        <sz val="10"/>
        <rFont val="Arial Unicode MS"/>
        <family val="0"/>
      </rPr>
      <t xml:space="preserve"> </t>
    </r>
  </si>
  <si>
    <r>
      <t xml:space="preserve"> 11  5  2016  5 50  0.00   48 12 53.5770  -00 33 40.8106    0.554559342    5.51  174.25   357.40</t>
    </r>
    <r>
      <rPr>
        <b/>
        <sz val="10"/>
        <rFont val="Arial Unicode MS"/>
        <family val="0"/>
      </rPr>
      <t xml:space="preserve"> </t>
    </r>
  </si>
  <si>
    <r>
      <t xml:space="preserve"> 11  5  2016  6  0  0.00   48 12 38.4676  -00 33 48.0838    0.554555481    5.51  174.22   357.39</t>
    </r>
    <r>
      <rPr>
        <b/>
        <sz val="10"/>
        <rFont val="Arial Unicode MS"/>
        <family val="0"/>
      </rPr>
      <t xml:space="preserve"> </t>
    </r>
  </si>
  <si>
    <r>
      <t xml:space="preserve"> 11  5  2016  6 10  0.00   48 12 23.3603  -00 33 55.3566    0.554551678    5.51  174.20   357.38</t>
    </r>
    <r>
      <rPr>
        <b/>
        <sz val="10"/>
        <rFont val="Arial Unicode MS"/>
        <family val="0"/>
      </rPr>
      <t xml:space="preserve"> </t>
    </r>
  </si>
  <si>
    <r>
      <t xml:space="preserve"> 11  5  2016  6 20  0.00   48 12  8.2551  -00 34  2.6291    0.554547933    5.50  174.18   357.37</t>
    </r>
    <r>
      <rPr>
        <b/>
        <sz val="10"/>
        <rFont val="Arial Unicode MS"/>
        <family val="0"/>
      </rPr>
      <t xml:space="preserve"> </t>
    </r>
  </si>
  <si>
    <r>
      <t xml:space="preserve"> 11  5  2016  6 30  0.00   48 11 53.1519  -00 34  9.9010    0.554544246    5.50  174.15   357.36</t>
    </r>
    <r>
      <rPr>
        <b/>
        <sz val="10"/>
        <rFont val="Arial Unicode MS"/>
        <family val="0"/>
      </rPr>
      <t xml:space="preserve"> </t>
    </r>
  </si>
  <si>
    <r>
      <t xml:space="preserve"> 11  5  2016  6 40  0.00   48 11 38.0507  -00 34 17.1726    0.554540616    5.50  174.13   357.35</t>
    </r>
    <r>
      <rPr>
        <b/>
        <sz val="10"/>
        <rFont val="Arial Unicode MS"/>
        <family val="0"/>
      </rPr>
      <t xml:space="preserve"> </t>
    </r>
  </si>
  <si>
    <r>
      <t xml:space="preserve"> 11  5  2016  6 50  0.00   48 11 22.9516  -00 34 24.4438    0.554537044    5.49  174.10   357.34</t>
    </r>
    <r>
      <rPr>
        <b/>
        <sz val="10"/>
        <rFont val="Arial Unicode MS"/>
        <family val="0"/>
      </rPr>
      <t xml:space="preserve"> </t>
    </r>
  </si>
  <si>
    <r>
      <t xml:space="preserve"> 11  5  2016  7  0  0.00   48 11  7.8547  -00 34 31.7145    0.554533529    5.49  174.08   357.33</t>
    </r>
    <r>
      <rPr>
        <b/>
        <sz val="10"/>
        <rFont val="Arial Unicode MS"/>
        <family val="0"/>
      </rPr>
      <t xml:space="preserve"> </t>
    </r>
  </si>
  <si>
    <r>
      <t xml:space="preserve"> 11  5  2016  7 10  0.00   48 10 52.7598  -00 34 38.9848    0.554530072    5.49  174.05   357.31</t>
    </r>
    <r>
      <rPr>
        <b/>
        <sz val="10"/>
        <rFont val="Arial Unicode MS"/>
        <family val="0"/>
      </rPr>
      <t xml:space="preserve"> </t>
    </r>
  </si>
  <si>
    <r>
      <t xml:space="preserve"> 11  5  2016  7 20  0.00   48 10 37.6670  -00 34 46.2546    0.554526673    5.49  174.03   357.30</t>
    </r>
    <r>
      <rPr>
        <b/>
        <sz val="10"/>
        <rFont val="Arial Unicode MS"/>
        <family val="0"/>
      </rPr>
      <t xml:space="preserve"> </t>
    </r>
  </si>
  <si>
    <r>
      <t xml:space="preserve"> 11  5  2016  7 30  0.00   48 10 22.5764  -00 34 53.5240    0.554523331    5.48  174.01   357.29</t>
    </r>
    <r>
      <rPr>
        <b/>
        <sz val="10"/>
        <rFont val="Arial Unicode MS"/>
        <family val="0"/>
      </rPr>
      <t xml:space="preserve"> </t>
    </r>
  </si>
  <si>
    <r>
      <t xml:space="preserve"> 11  5  2016  7 40  0.00   48 10  7.4878  -00 35  0.7930    0.554520047    5.48  173.98   357.28</t>
    </r>
    <r>
      <rPr>
        <b/>
        <sz val="10"/>
        <rFont val="Arial Unicode MS"/>
        <family val="0"/>
      </rPr>
      <t xml:space="preserve"> </t>
    </r>
  </si>
  <si>
    <r>
      <t xml:space="preserve"> 11  5  2016  7 50  0.00   48  9 52.4015  -00 35  8.0615    0.554516821    5.48  173.96   357.27</t>
    </r>
    <r>
      <rPr>
        <b/>
        <sz val="10"/>
        <rFont val="Arial Unicode MS"/>
        <family val="0"/>
      </rPr>
      <t xml:space="preserve"> </t>
    </r>
  </si>
  <si>
    <r>
      <t xml:space="preserve"> 11  5  2016  8  0  0.00   48  9 37.3173  -00 35 15.3296    0.554513652    5.47  173.93   357.26</t>
    </r>
    <r>
      <rPr>
        <b/>
        <sz val="10"/>
        <rFont val="Arial Unicode MS"/>
        <family val="0"/>
      </rPr>
      <t xml:space="preserve"> </t>
    </r>
  </si>
  <si>
    <r>
      <t xml:space="preserve"> 11  5  2016  8 10  0.00   48  9 22.2353  -00 35 22.5972    0.554510541    5.47  173.91   357.25</t>
    </r>
    <r>
      <rPr>
        <b/>
        <sz val="10"/>
        <rFont val="Arial Unicode MS"/>
        <family val="0"/>
      </rPr>
      <t xml:space="preserve"> </t>
    </r>
  </si>
  <si>
    <r>
      <t xml:space="preserve"> 11  5  2016  8 20  0.00   48  9  7.1554  -00 35 29.8644    0.554507487    5.47  173.88   357.24</t>
    </r>
    <r>
      <rPr>
        <b/>
        <sz val="10"/>
        <rFont val="Arial Unicode MS"/>
        <family val="0"/>
      </rPr>
      <t xml:space="preserve"> </t>
    </r>
  </si>
  <si>
    <r>
      <t xml:space="preserve"> 11  5  2016  8 30  0.00   48  8 52.0778  -00 35 37.1311    0.554504491    5.46  173.86   357.23</t>
    </r>
    <r>
      <rPr>
        <b/>
        <sz val="10"/>
        <rFont val="Arial Unicode MS"/>
        <family val="0"/>
      </rPr>
      <t xml:space="preserve"> </t>
    </r>
  </si>
  <si>
    <r>
      <t xml:space="preserve"> 11  5  2016  8 40  0.00   48  8 37.0024  -00 35 44.3973    0.554501553    5.46  173.83   357.21</t>
    </r>
    <r>
      <rPr>
        <b/>
        <sz val="10"/>
        <rFont val="Arial Unicode MS"/>
        <family val="0"/>
      </rPr>
      <t xml:space="preserve"> </t>
    </r>
  </si>
  <si>
    <r>
      <t xml:space="preserve"> 11  5  2016  8 50  0.00   48  8 21.9292  -00 35 51.6631    0.554498672    5.46  173.81   357.20</t>
    </r>
    <r>
      <rPr>
        <b/>
        <sz val="10"/>
        <rFont val="Arial Unicode MS"/>
        <family val="0"/>
      </rPr>
      <t xml:space="preserve"> </t>
    </r>
  </si>
  <si>
    <r>
      <t xml:space="preserve"> 11  5  2016  9  0  0.00   48  8  6.8582  -00 35 58.9284    0.554495848    5.46  173.79   357.19</t>
    </r>
    <r>
      <rPr>
        <b/>
        <sz val="10"/>
        <rFont val="Arial Unicode MS"/>
        <family val="0"/>
      </rPr>
      <t xml:space="preserve"> </t>
    </r>
  </si>
  <si>
    <r>
      <t xml:space="preserve"> 11  5  2016  9 10  0.00   48  7 51.7895  -00 36  6.1933    0.554493082    5.45  173.76   357.18</t>
    </r>
    <r>
      <rPr>
        <b/>
        <sz val="10"/>
        <rFont val="Arial Unicode MS"/>
        <family val="0"/>
      </rPr>
      <t xml:space="preserve"> </t>
    </r>
  </si>
  <si>
    <r>
      <t xml:space="preserve"> 11  5  2016  9 20  0.00   48  7 36.7231  -00 36 13.4576    0.554490374    5.45  173.74   357.17</t>
    </r>
    <r>
      <rPr>
        <b/>
        <sz val="10"/>
        <rFont val="Arial Unicode MS"/>
        <family val="0"/>
      </rPr>
      <t xml:space="preserve"> </t>
    </r>
  </si>
  <si>
    <r>
      <t xml:space="preserve"> 11  5  2016  9 30  0.00   48  7 21.6589  -00 36 20.7215    0.554487723    5.45  173.71   357.16</t>
    </r>
    <r>
      <rPr>
        <b/>
        <sz val="10"/>
        <rFont val="Arial Unicode MS"/>
        <family val="0"/>
      </rPr>
      <t xml:space="preserve"> </t>
    </r>
  </si>
  <si>
    <r>
      <t xml:space="preserve"> 11  5  2016  9 40  0.00   48  7  6.5970  -00 36 27.9849    0.554485130    5.44  173.69   357.15</t>
    </r>
    <r>
      <rPr>
        <b/>
        <sz val="10"/>
        <rFont val="Arial Unicode MS"/>
        <family val="0"/>
      </rPr>
      <t xml:space="preserve"> </t>
    </r>
  </si>
  <si>
    <r>
      <t xml:space="preserve"> 11  5  2016  9 50  0.00   48  6 51.5374  -00 36 35.2479    0.554482594    5.44  173.66   357.14</t>
    </r>
    <r>
      <rPr>
        <b/>
        <sz val="10"/>
        <rFont val="Arial Unicode MS"/>
        <family val="0"/>
      </rPr>
      <t xml:space="preserve"> </t>
    </r>
  </si>
  <si>
    <r>
      <t xml:space="preserve"> 11  5  2016 10  0  0.00   48  6 36.4802  -00 36 42.5103    0.554480116    5.44  173.64   357.13</t>
    </r>
    <r>
      <rPr>
        <b/>
        <sz val="10"/>
        <rFont val="Arial Unicode MS"/>
        <family val="0"/>
      </rPr>
      <t xml:space="preserve"> </t>
    </r>
  </si>
  <si>
    <r>
      <t xml:space="preserve"> 11  5  2016 10 10  0.00   48  6 21.4252  -00 36 49.7722    0.554477695    5.43  173.62   357.11</t>
    </r>
    <r>
      <rPr>
        <b/>
        <sz val="10"/>
        <rFont val="Arial Unicode MS"/>
        <family val="0"/>
      </rPr>
      <t xml:space="preserve"> </t>
    </r>
  </si>
  <si>
    <r>
      <t xml:space="preserve"> 11  5  2016 10 20  0.00   48  6  6.3726  -00 36 57.0337    0.554475332    5.43  173.59   357.10</t>
    </r>
    <r>
      <rPr>
        <b/>
        <sz val="10"/>
        <rFont val="Arial Unicode MS"/>
        <family val="0"/>
      </rPr>
      <t xml:space="preserve"> </t>
    </r>
  </si>
  <si>
    <r>
      <t xml:space="preserve"> 11  5  2016 10 30  0.00   48  5 51.3224  -00 37  4.2946    0.554473026    5.43  173.57   357.09</t>
    </r>
    <r>
      <rPr>
        <b/>
        <sz val="10"/>
        <rFont val="Arial Unicode MS"/>
        <family val="0"/>
      </rPr>
      <t xml:space="preserve"> </t>
    </r>
  </si>
  <si>
    <r>
      <t xml:space="preserve"> 11  5  2016 10 40  0.00   48  5 36.2745  -00 37 11.5551    0.554470778    5.43  173.54   357.08</t>
    </r>
    <r>
      <rPr>
        <b/>
        <sz val="10"/>
        <rFont val="Arial Unicode MS"/>
        <family val="0"/>
      </rPr>
      <t xml:space="preserve"> </t>
    </r>
  </si>
  <si>
    <r>
      <t xml:space="preserve"> 11  5  2016 10 50  0.00   48  5 21.2290  -00 37 18.8150    0.554468587    5.42  173.52   357.07</t>
    </r>
    <r>
      <rPr>
        <b/>
        <sz val="10"/>
        <rFont val="Arial Unicode MS"/>
        <family val="0"/>
      </rPr>
      <t xml:space="preserve"> </t>
    </r>
  </si>
  <si>
    <r>
      <t xml:space="preserve"> 11  5  2016 11  0  0.00   48  5  6.1858  -00 37 26.0745    0.554466453    5.42  173.49   357.06</t>
    </r>
    <r>
      <rPr>
        <b/>
        <sz val="10"/>
        <rFont val="Arial Unicode MS"/>
        <family val="0"/>
      </rPr>
      <t xml:space="preserve"> </t>
    </r>
  </si>
  <si>
    <r>
      <t xml:space="preserve"> 11  5  2016 11 10  0.00   48  4 51.1451  -00 37 33.3334    0.554464377    5.42  173.47   357.05</t>
    </r>
    <r>
      <rPr>
        <b/>
        <sz val="10"/>
        <rFont val="Arial Unicode MS"/>
        <family val="0"/>
      </rPr>
      <t xml:space="preserve"> </t>
    </r>
  </si>
  <si>
    <r>
      <t xml:space="preserve">D </t>
    </r>
    <r>
      <rPr>
        <b/>
        <sz val="10"/>
        <rFont val="Arial Narrow"/>
        <family val="0"/>
      </rPr>
      <t>long.</t>
    </r>
  </si>
  <si>
    <r>
      <t>D</t>
    </r>
    <r>
      <rPr>
        <b/>
        <sz val="10"/>
        <rFont val="Arial Narrow"/>
        <family val="0"/>
      </rPr>
      <t xml:space="preserve"> lat.</t>
    </r>
  </si>
  <si>
    <t>Dist</t>
  </si>
  <si>
    <t>Rayon solaire</t>
  </si>
  <si>
    <t>Rayon</t>
  </si>
  <si>
    <t>1er contact</t>
  </si>
  <si>
    <t>2ème contact</t>
  </si>
  <si>
    <t>3ème contact</t>
  </si>
  <si>
    <t>4ème contact</t>
  </si>
  <si>
    <t>rayon Mercure</t>
  </si>
  <si>
    <t>Dist.</t>
  </si>
  <si>
    <t>Test</t>
  </si>
  <si>
    <t>rayon Terre</t>
  </si>
  <si>
    <t>rayon Soleil</t>
  </si>
  <si>
    <t>k</t>
  </si>
  <si>
    <t>R Sol+R Mer</t>
  </si>
  <si>
    <t>R Sol-R Mer</t>
  </si>
  <si>
    <t>deuxième contact</t>
  </si>
  <si>
    <t>troisième contact</t>
  </si>
  <si>
    <t>quatrième contact</t>
  </si>
  <si>
    <t>Maximum</t>
  </si>
  <si>
    <t>le 09 mai 2016</t>
  </si>
  <si>
    <t>Repères lignes et heures</t>
  </si>
  <si>
    <t xml:space="preserve"> t2-t3</t>
  </si>
  <si>
    <t>Durée</t>
  </si>
  <si>
    <t>t1-t4</t>
  </si>
  <si>
    <r>
      <t xml:space="preserve"> 10  5  2016 22 10  0.00   50 26 12.7031  -00  0  6.9799    1.010023406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</si>
  <si>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22 20  0.00   50 26 36.8599  -00  0  6.9800    1.010024954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</si>
  <si>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22 30  0.00   50 27  1.0166  -00  0  6.9801    1.010026502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</si>
  <si>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22 40  0.00   50 27 25.1732  -00  0  6.9802    1.010028050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</si>
  <si>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22 50  0.00   50 27 49.3298  -00  0  6.9804    1.010029598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</si>
  <si>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23  0  0.00   50 28 13.4862  -00  0  6.9805    1.010031145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</si>
  <si>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23 10  0.00   50 28 37.6426  -00  0  6.9806    1.010032692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</si>
  <si>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23 20  0.00   50 29  1.7989  -00  0  6.9807    1.010034239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</si>
  <si>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23 30  0.00   50 29 25.9550  -00  0  6.9808    1.010035786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</si>
  <si>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23 40  0.00   50 29 50.1111  -00  0  6.9809    1.010037333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</si>
  <si>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23 50  0.00   50 30 14.2672  -00  0  6.9810    1.010038879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</si>
  <si>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0  0  0.00   50 30 38.4231  -00  0  6.9811    1.010040426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</si>
  <si>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0 10  0.00   50 31  2.5789  -00  0  6.9813    1.010041972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</si>
  <si>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0 20  0.00   50 31 26.7347  -00  0  6.9814    1.010043518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</si>
  <si>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0 30  0.00   50 31 50.8903  -00  0  6.9815    1.010045063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</si>
  <si>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0 40  0.00   50 32 15.0459  -00  0  6.9816    1.010046609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</si>
  <si>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0 50  0.00   50 32 39.2014  -00  0  6.9817    1.010048154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</si>
  <si>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1  0  0.00   50 33  3.3567  -00  0  6.9818    1.010049700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</si>
  <si>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1 10  0.00   50 33 27.5120  -00  0  6.9819    1.010051245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</si>
  <si>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1 20  0.00   50 33 51.6673  -00  0  6.9820    1.010052790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</si>
  <si>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1 30  0.00   50 34 15.8224  -00  0  6.9821    1.010054334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</si>
  <si>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1 40  0.00   50 34 39.9774  -00  0  6.9822    1.010055879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</si>
  <si>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1 50  0.00   50 35  4.1324  -00  0  6.9823    1.010057423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</si>
  <si>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2  0  0.00   50 35 28.2872  -00  0  6.9823    1.010058967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</si>
  <si>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3 20  0.00   50 38 41.5230  -00  0  6.9830    1.010071314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</si>
  <si>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3 30  0.00   50 39  5.6770  -00  0  6.9831    1.010072857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</si>
  <si>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3 40  0.00   50 39 29.8310  -00  0  6.9832    1.010074399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</si>
  <si>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3 50  0.00   50 39 53.9849  -00  0  6.9833    1.010075941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</si>
  <si>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4  0  0.00   50 40 18.1387  -00  0  6.9833    1.010077483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</si>
  <si>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4 10  0.00   50 40 42.2924  -00  0  6.9834    1.010079025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</si>
  <si>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4 20  0.00   50 41  6.4460  -00  0  6.9835    1.010080567  -26.72    0.00     0.00</t>
    </r>
    <r>
      <rPr>
        <b/>
        <sz val="10"/>
        <rFont val="Arial Unicode MS"/>
        <family val="0"/>
      </rPr>
      <t xml:space="preserve"> 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</si>
</sst>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-40C]dddd\ d\ mmmm\ yyyy"/>
    <numFmt numFmtId="167" formatCode="0.0000000"/>
    <numFmt numFmtId="168" formatCode="0.00000"/>
    <numFmt numFmtId="169" formatCode="0.000000"/>
    <numFmt numFmtId="170" formatCode="0.000"/>
    <numFmt numFmtId="171" formatCode="0.0"/>
    <numFmt numFmtId="172" formatCode="h:mm:ss;@"/>
    <numFmt numFmtId="173" formatCode="d/m/yy;@"/>
    <numFmt numFmtId="174" formatCode="d/m/yy\ h:mm;@"/>
    <numFmt numFmtId="175" formatCode="dd/mm/yy;@"/>
    <numFmt numFmtId="176" formatCode="h:mm;@"/>
    <numFmt numFmtId="177" formatCode="[$-F400]h:mm:ss\ AM/PM"/>
    <numFmt numFmtId="178" formatCode="0.0000000000000"/>
    <numFmt numFmtId="179" formatCode="0.0000"/>
    <numFmt numFmtId="180" formatCode="hh:mm:ss"/>
  </numFmts>
  <fonts count="20">
    <font>
      <sz val="10"/>
      <name val="Arial Narrow"/>
      <family val="0"/>
    </font>
    <font>
      <sz val="8"/>
      <name val="Arial Narrow"/>
      <family val="0"/>
    </font>
    <font>
      <b/>
      <sz val="10"/>
      <name val="Arial Narrow"/>
      <family val="0"/>
    </font>
    <font>
      <u val="single"/>
      <sz val="10"/>
      <color indexed="12"/>
      <name val="Arial Narrow"/>
      <family val="0"/>
    </font>
    <font>
      <b/>
      <sz val="10"/>
      <name val="Arial Unicode MS"/>
      <family val="0"/>
    </font>
    <font>
      <b/>
      <sz val="10"/>
      <name val="Courier New"/>
      <family val="3"/>
    </font>
    <font>
      <b/>
      <sz val="10.25"/>
      <name val="Arial Narrow"/>
      <family val="2"/>
    </font>
    <font>
      <sz val="10.25"/>
      <name val="Arial Narrow"/>
      <family val="0"/>
    </font>
    <font>
      <b/>
      <sz val="11.5"/>
      <name val="Arial Narrow"/>
      <family val="0"/>
    </font>
    <font>
      <sz val="11.5"/>
      <name val="Arial Narrow"/>
      <family val="0"/>
    </font>
    <font>
      <sz val="10.75"/>
      <name val="Arial Narrow"/>
      <family val="0"/>
    </font>
    <font>
      <sz val="11.25"/>
      <name val="Arial Narrow"/>
      <family val="0"/>
    </font>
    <font>
      <b/>
      <sz val="10"/>
      <name val="Arial"/>
      <family val="2"/>
    </font>
    <font>
      <b/>
      <sz val="10"/>
      <name val="Symbol"/>
      <family val="1"/>
    </font>
    <font>
      <b/>
      <i/>
      <sz val="16"/>
      <name val="Arial"/>
      <family val="2"/>
    </font>
    <font>
      <b/>
      <i/>
      <sz val="14"/>
      <name val="Arial"/>
      <family val="2"/>
    </font>
    <font>
      <b/>
      <sz val="8.5"/>
      <name val="Arial Narrow"/>
      <family val="0"/>
    </font>
    <font>
      <b/>
      <i/>
      <sz val="10"/>
      <name val="Arial Narrow"/>
      <family val="2"/>
    </font>
    <font>
      <u val="single"/>
      <sz val="10"/>
      <color indexed="36"/>
      <name val="Arial Narrow"/>
      <family val="0"/>
    </font>
    <font>
      <b/>
      <sz val="11.25"/>
      <name val="Arial Narrow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/>
    </xf>
    <xf numFmtId="172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172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167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2" fillId="0" borderId="1" xfId="0" applyNumberFormat="1" applyFont="1" applyBorder="1" applyAlignment="1">
      <alignment horizontal="center"/>
    </xf>
    <xf numFmtId="172" fontId="2" fillId="0" borderId="2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/>
    </xf>
    <xf numFmtId="172" fontId="2" fillId="0" borderId="2" xfId="0" applyNumberFormat="1" applyFont="1" applyBorder="1" applyAlignment="1">
      <alignment/>
    </xf>
    <xf numFmtId="14" fontId="0" fillId="0" borderId="1" xfId="0" applyNumberFormat="1" applyBorder="1" applyAlignment="1">
      <alignment/>
    </xf>
    <xf numFmtId="172" fontId="0" fillId="0" borderId="2" xfId="0" applyNumberFormat="1" applyBorder="1" applyAlignment="1">
      <alignment/>
    </xf>
    <xf numFmtId="174" fontId="0" fillId="0" borderId="2" xfId="0" applyNumberForma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9" fontId="0" fillId="0" borderId="1" xfId="0" applyNumberFormat="1" applyBorder="1" applyAlignment="1">
      <alignment/>
    </xf>
    <xf numFmtId="168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Border="1" applyAlignment="1">
      <alignment horizontal="center"/>
    </xf>
    <xf numFmtId="169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0" fontId="0" fillId="0" borderId="3" xfId="0" applyBorder="1" applyAlignment="1">
      <alignment horizontal="center"/>
    </xf>
    <xf numFmtId="169" fontId="0" fillId="2" borderId="1" xfId="0" applyNumberFormat="1" applyFill="1" applyBorder="1" applyAlignment="1">
      <alignment horizontal="right"/>
    </xf>
    <xf numFmtId="14" fontId="14" fillId="0" borderId="0" xfId="0" applyNumberFormat="1" applyFont="1" applyAlignment="1">
      <alignment/>
    </xf>
    <xf numFmtId="14" fontId="15" fillId="0" borderId="0" xfId="0" applyNumberFormat="1" applyFont="1" applyAlignment="1">
      <alignment/>
    </xf>
    <xf numFmtId="0" fontId="0" fillId="0" borderId="4" xfId="0" applyBorder="1" applyAlignment="1">
      <alignment/>
    </xf>
    <xf numFmtId="169" fontId="12" fillId="0" borderId="5" xfId="0" applyNumberFormat="1" applyFont="1" applyBorder="1" applyAlignment="1">
      <alignment horizontal="left"/>
    </xf>
    <xf numFmtId="14" fontId="12" fillId="0" borderId="5" xfId="0" applyNumberFormat="1" applyFont="1" applyBorder="1" applyAlignment="1">
      <alignment horizontal="left"/>
    </xf>
    <xf numFmtId="2" fontId="0" fillId="0" borderId="0" xfId="0" applyNumberFormat="1" applyFill="1" applyBorder="1" applyAlignment="1">
      <alignment/>
    </xf>
    <xf numFmtId="174" fontId="0" fillId="0" borderId="0" xfId="0" applyNumberFormat="1" applyBorder="1" applyAlignment="1">
      <alignment/>
    </xf>
    <xf numFmtId="169" fontId="0" fillId="0" borderId="6" xfId="0" applyNumberFormat="1" applyBorder="1" applyAlignment="1">
      <alignment/>
    </xf>
    <xf numFmtId="176" fontId="0" fillId="0" borderId="0" xfId="0" applyNumberFormat="1" applyAlignment="1">
      <alignment/>
    </xf>
    <xf numFmtId="176" fontId="2" fillId="0" borderId="0" xfId="0" applyNumberFormat="1" applyFont="1" applyBorder="1" applyAlignment="1">
      <alignment horizontal="center"/>
    </xf>
    <xf numFmtId="176" fontId="2" fillId="0" borderId="0" xfId="0" applyNumberFormat="1" applyFont="1" applyBorder="1" applyAlignment="1">
      <alignment/>
    </xf>
    <xf numFmtId="176" fontId="0" fillId="0" borderId="0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9" fontId="0" fillId="0" borderId="5" xfId="0" applyNumberFormat="1" applyBorder="1" applyAlignment="1">
      <alignment/>
    </xf>
    <xf numFmtId="169" fontId="0" fillId="0" borderId="8" xfId="0" applyNumberFormat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177" fontId="0" fillId="0" borderId="2" xfId="0" applyNumberFormat="1" applyBorder="1" applyAlignment="1">
      <alignment/>
    </xf>
    <xf numFmtId="169" fontId="0" fillId="0" borderId="9" xfId="0" applyNumberFormat="1" applyBorder="1" applyAlignment="1">
      <alignment horizontal="right"/>
    </xf>
    <xf numFmtId="177" fontId="0" fillId="0" borderId="7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77" fontId="0" fillId="0" borderId="0" xfId="0" applyNumberFormat="1" applyBorder="1" applyAlignment="1">
      <alignment/>
    </xf>
    <xf numFmtId="179" fontId="0" fillId="0" borderId="0" xfId="0" applyNumberFormat="1" applyAlignment="1">
      <alignment/>
    </xf>
    <xf numFmtId="0" fontId="13" fillId="0" borderId="2" xfId="0" applyFont="1" applyBorder="1" applyAlignment="1">
      <alignment horizontal="center"/>
    </xf>
    <xf numFmtId="0" fontId="0" fillId="0" borderId="8" xfId="0" applyBorder="1" applyAlignment="1">
      <alignment/>
    </xf>
    <xf numFmtId="179" fontId="0" fillId="0" borderId="0" xfId="0" applyNumberFormat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" xfId="0" applyNumberFormat="1" applyBorder="1" applyAlignment="1">
      <alignment horizontal="center"/>
    </xf>
    <xf numFmtId="179" fontId="0" fillId="0" borderId="0" xfId="0" applyNumberFormat="1" applyBorder="1" applyAlignment="1">
      <alignment/>
    </xf>
    <xf numFmtId="179" fontId="0" fillId="0" borderId="4" xfId="0" applyNumberFormat="1" applyBorder="1" applyAlignment="1">
      <alignment/>
    </xf>
    <xf numFmtId="179" fontId="2" fillId="0" borderId="2" xfId="0" applyNumberFormat="1" applyFont="1" applyBorder="1" applyAlignment="1">
      <alignment horizontal="center"/>
    </xf>
    <xf numFmtId="179" fontId="0" fillId="0" borderId="2" xfId="0" applyNumberFormat="1" applyBorder="1" applyAlignment="1">
      <alignment horizontal="center"/>
    </xf>
    <xf numFmtId="1" fontId="0" fillId="0" borderId="1" xfId="0" applyNumberFormat="1" applyBorder="1" applyAlignment="1">
      <alignment/>
    </xf>
    <xf numFmtId="179" fontId="0" fillId="0" borderId="5" xfId="0" applyNumberFormat="1" applyBorder="1" applyAlignment="1">
      <alignment horizontal="center"/>
    </xf>
    <xf numFmtId="179" fontId="0" fillId="0" borderId="4" xfId="0" applyNumberFormat="1" applyBorder="1" applyAlignment="1">
      <alignment horizontal="center"/>
    </xf>
    <xf numFmtId="179" fontId="0" fillId="0" borderId="6" xfId="0" applyNumberFormat="1" applyBorder="1" applyAlignment="1">
      <alignment horizontal="center"/>
    </xf>
    <xf numFmtId="179" fontId="0" fillId="0" borderId="7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/>
    </xf>
    <xf numFmtId="0" fontId="13" fillId="0" borderId="1" xfId="0" applyFont="1" applyBorder="1" applyAlignment="1">
      <alignment horizontal="center"/>
    </xf>
    <xf numFmtId="168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2" borderId="2" xfId="0" applyNumberFormat="1" applyFill="1" applyBorder="1" applyAlignment="1">
      <alignment/>
    </xf>
    <xf numFmtId="1" fontId="0" fillId="2" borderId="2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79" fontId="0" fillId="0" borderId="0" xfId="0" applyNumberFormat="1" applyFill="1" applyBorder="1" applyAlignment="1">
      <alignment/>
    </xf>
    <xf numFmtId="169" fontId="0" fillId="0" borderId="0" xfId="0" applyNumberFormat="1" applyFill="1" applyBorder="1" applyAlignment="1">
      <alignment/>
    </xf>
    <xf numFmtId="170" fontId="2" fillId="0" borderId="0" xfId="0" applyNumberFormat="1" applyFont="1" applyBorder="1" applyAlignment="1">
      <alignment horizontal="center"/>
    </xf>
    <xf numFmtId="170" fontId="2" fillId="0" borderId="2" xfId="0" applyNumberFormat="1" applyFont="1" applyBorder="1" applyAlignment="1">
      <alignment horizontal="center"/>
    </xf>
    <xf numFmtId="170" fontId="0" fillId="0" borderId="0" xfId="0" applyNumberFormat="1" applyBorder="1" applyAlignment="1">
      <alignment/>
    </xf>
    <xf numFmtId="170" fontId="0" fillId="0" borderId="2" xfId="0" applyNumberFormat="1" applyBorder="1" applyAlignment="1">
      <alignment/>
    </xf>
    <xf numFmtId="170" fontId="0" fillId="0" borderId="9" xfId="0" applyNumberFormat="1" applyBorder="1" applyAlignment="1">
      <alignment/>
    </xf>
    <xf numFmtId="170" fontId="0" fillId="0" borderId="7" xfId="0" applyNumberFormat="1" applyBorder="1" applyAlignment="1">
      <alignment/>
    </xf>
    <xf numFmtId="170" fontId="0" fillId="0" borderId="0" xfId="0" applyNumberFormat="1" applyFill="1" applyBorder="1" applyAlignment="1">
      <alignment/>
    </xf>
    <xf numFmtId="0" fontId="0" fillId="2" borderId="1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0" fillId="2" borderId="4" xfId="0" applyFill="1" applyBorder="1" applyAlignment="1">
      <alignment/>
    </xf>
    <xf numFmtId="179" fontId="2" fillId="0" borderId="1" xfId="0" applyNumberFormat="1" applyFont="1" applyBorder="1" applyAlignment="1">
      <alignment horizontal="center"/>
    </xf>
    <xf numFmtId="179" fontId="2" fillId="0" borderId="2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77" fontId="0" fillId="0" borderId="8" xfId="0" applyNumberFormat="1" applyBorder="1" applyAlignment="1">
      <alignment/>
    </xf>
    <xf numFmtId="168" fontId="0" fillId="0" borderId="4" xfId="0" applyNumberFormat="1" applyBorder="1" applyAlignment="1">
      <alignment/>
    </xf>
    <xf numFmtId="177" fontId="0" fillId="0" borderId="9" xfId="0" applyNumberFormat="1" applyBorder="1" applyAlignment="1">
      <alignment/>
    </xf>
    <xf numFmtId="168" fontId="0" fillId="0" borderId="7" xfId="0" applyNumberFormat="1" applyBorder="1" applyAlignment="1">
      <alignment/>
    </xf>
    <xf numFmtId="169" fontId="0" fillId="0" borderId="2" xfId="0" applyNumberFormat="1" applyBorder="1" applyAlignment="1">
      <alignment/>
    </xf>
    <xf numFmtId="176" fontId="2" fillId="0" borderId="8" xfId="0" applyNumberFormat="1" applyFont="1" applyBorder="1" applyAlignment="1">
      <alignment horizontal="center"/>
    </xf>
    <xf numFmtId="0" fontId="17" fillId="0" borderId="8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14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2" fontId="0" fillId="0" borderId="12" xfId="0" applyNumberFormat="1" applyBorder="1" applyAlignment="1">
      <alignment/>
    </xf>
    <xf numFmtId="169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169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0" fillId="0" borderId="17" xfId="0" applyBorder="1" applyAlignment="1">
      <alignment horizontal="center"/>
    </xf>
    <xf numFmtId="174" fontId="0" fillId="0" borderId="17" xfId="0" applyNumberFormat="1" applyBorder="1" applyAlignment="1">
      <alignment/>
    </xf>
    <xf numFmtId="169" fontId="0" fillId="0" borderId="18" xfId="0" applyNumberFormat="1" applyBorder="1" applyAlignment="1">
      <alignment/>
    </xf>
    <xf numFmtId="0" fontId="0" fillId="0" borderId="5" xfId="0" applyBorder="1" applyAlignment="1">
      <alignment/>
    </xf>
    <xf numFmtId="14" fontId="0" fillId="0" borderId="2" xfId="0" applyNumberFormat="1" applyBorder="1" applyAlignment="1">
      <alignment/>
    </xf>
    <xf numFmtId="177" fontId="0" fillId="0" borderId="1" xfId="0" applyNumberForma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4" fontId="0" fillId="0" borderId="3" xfId="0" applyNumberFormat="1" applyBorder="1" applyAlignment="1">
      <alignment/>
    </xf>
    <xf numFmtId="177" fontId="0" fillId="0" borderId="3" xfId="0" applyNumberFormat="1" applyBorder="1" applyAlignment="1">
      <alignment/>
    </xf>
    <xf numFmtId="170" fontId="0" fillId="0" borderId="19" xfId="0" applyNumberFormat="1" applyBorder="1" applyAlignment="1">
      <alignment/>
    </xf>
    <xf numFmtId="14" fontId="0" fillId="3" borderId="1" xfId="0" applyNumberFormat="1" applyFill="1" applyBorder="1" applyAlignment="1">
      <alignment/>
    </xf>
    <xf numFmtId="14" fontId="0" fillId="3" borderId="2" xfId="0" applyNumberFormat="1" applyFill="1" applyBorder="1" applyAlignment="1">
      <alignment/>
    </xf>
    <xf numFmtId="177" fontId="0" fillId="3" borderId="1" xfId="0" applyNumberFormat="1" applyFill="1" applyBorder="1" applyAlignment="1">
      <alignment/>
    </xf>
    <xf numFmtId="177" fontId="0" fillId="3" borderId="2" xfId="0" applyNumberFormat="1" applyFill="1" applyBorder="1" applyAlignment="1">
      <alignment/>
    </xf>
    <xf numFmtId="170" fontId="0" fillId="0" borderId="4" xfId="0" applyNumberFormat="1" applyBorder="1" applyAlignment="1">
      <alignment/>
    </xf>
    <xf numFmtId="170" fontId="0" fillId="0" borderId="0" xfId="0" applyNumberFormat="1" applyBorder="1" applyAlignment="1">
      <alignment horizontal="center"/>
    </xf>
    <xf numFmtId="170" fontId="0" fillId="0" borderId="9" xfId="0" applyNumberFormat="1" applyBorder="1" applyAlignment="1">
      <alignment horizontal="center"/>
    </xf>
    <xf numFmtId="170" fontId="2" fillId="0" borderId="8" xfId="0" applyNumberFormat="1" applyFont="1" applyBorder="1" applyAlignment="1">
      <alignment horizontal="center"/>
    </xf>
    <xf numFmtId="168" fontId="2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7" fontId="2" fillId="0" borderId="2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 Narrow"/>
                <a:ea typeface="Arial Narrow"/>
                <a:cs typeface="Arial Narrow"/>
              </a:rPr>
              <a:t>Distance angulaire Mercure Soleil</a:t>
            </a:r>
          </a:p>
        </c:rich>
      </c:tx>
      <c:layout>
        <c:manualLayout>
          <c:xMode val="factor"/>
          <c:yMode val="factor"/>
          <c:x val="-0.007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023"/>
          <c:w val="0.94475"/>
          <c:h val="0.936"/>
        </c:manualLayout>
      </c:layout>
      <c:scatterChart>
        <c:scatterStyle val="lineMarker"/>
        <c:varyColors val="0"/>
        <c:ser>
          <c:idx val="0"/>
          <c:order val="0"/>
          <c:tx>
            <c:v>Distance Mercure Soleil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'Passage 1'!$C$220:$C$280</c:f>
              <c:strCache/>
            </c:strRef>
          </c:xVal>
          <c:yVal>
            <c:numRef>
              <c:f>'Passage 1'!$N$220:$N$280</c:f>
              <c:numCache/>
            </c:numRef>
          </c:yVal>
          <c:smooth val="0"/>
        </c:ser>
        <c:ser>
          <c:idx val="1"/>
          <c:order val="1"/>
          <c:tx>
            <c:v>Rayon solaire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CC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'Passage 1'!$C$220:$C$280</c:f>
              <c:strCache/>
            </c:strRef>
          </c:xVal>
          <c:yVal>
            <c:numRef>
              <c:f>'Passage 1'!$G$220:$G$280</c:f>
              <c:numCache/>
            </c:numRef>
          </c:yVal>
          <c:smooth val="0"/>
        </c:ser>
        <c:axId val="20101921"/>
        <c:axId val="46699562"/>
      </c:scatterChart>
      <c:valAx>
        <c:axId val="20101921"/>
        <c:scaling>
          <c:orientation val="minMax"/>
          <c:max val="42499.8333333"/>
          <c:min val="42499.416666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 Narrow"/>
                    <a:ea typeface="Arial Narrow"/>
                    <a:cs typeface="Arial Narrow"/>
                  </a:rPr>
                  <a:t>Dates</a:t>
                </a:r>
              </a:p>
            </c:rich>
          </c:tx>
          <c:layout>
            <c:manualLayout>
              <c:xMode val="factor"/>
              <c:yMode val="factor"/>
              <c:x val="0.006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h:mm;@" sourceLinked="0"/>
        <c:majorTickMark val="in"/>
        <c:minorTickMark val="in"/>
        <c:tickLblPos val="nextTo"/>
        <c:crossAx val="46699562"/>
        <c:crosses val="autoZero"/>
        <c:crossBetween val="midCat"/>
        <c:dispUnits/>
        <c:majorUnit val="0.08333333333"/>
        <c:minorUnit val="0.0208333333333"/>
      </c:valAx>
      <c:valAx>
        <c:axId val="46699562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 Narrow"/>
                    <a:ea typeface="Arial Narrow"/>
                    <a:cs typeface="Arial Narrow"/>
                  </a:rPr>
                  <a:t>Distance angulaire (min. d'arc)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in"/>
        <c:tickLblPos val="nextTo"/>
        <c:crossAx val="20101921"/>
        <c:crossesAt val="39204.5"/>
        <c:crossBetween val="midCat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 Narrow"/>
                <a:ea typeface="Arial Narrow"/>
                <a:cs typeface="Arial Narrow"/>
              </a:rPr>
              <a:t>Passage de Mercure devant le Soleil (5 novembre 2011)</a:t>
            </a:r>
          </a:p>
        </c:rich>
      </c:tx>
      <c:layout>
        <c:manualLayout>
          <c:xMode val="factor"/>
          <c:yMode val="factor"/>
          <c:x val="-0.001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"/>
          <c:y val="0.04875"/>
          <c:w val="0.881"/>
          <c:h val="0.84475"/>
        </c:manualLayout>
      </c:layout>
      <c:scatterChart>
        <c:scatterStyle val="lineMarker"/>
        <c:varyColors val="0"/>
        <c:ser>
          <c:idx val="0"/>
          <c:order val="0"/>
          <c:tx>
            <c:v>Passage du 3 mai 2007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'Passage 1'!$L$210:$L$290</c:f>
              <c:numCache/>
            </c:numRef>
          </c:xVal>
          <c:yVal>
            <c:numRef>
              <c:f>'Passage 1'!$M$210:$M$290</c:f>
              <c:numCache/>
            </c:numRef>
          </c:yVal>
          <c:smooth val="0"/>
        </c:ser>
        <c:ser>
          <c:idx val="1"/>
          <c:order val="1"/>
          <c:tx>
            <c:v>Soleil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'Passage 1'!$S$16:$S$376</c:f>
              <c:numCache/>
            </c:numRef>
          </c:xVal>
          <c:yVal>
            <c:numRef>
              <c:f>'Passage 1'!$T$16:$T$376</c:f>
              <c:numCache/>
            </c:numRef>
          </c:yVal>
          <c:smooth val="0"/>
        </c:ser>
        <c:axId val="17642875"/>
        <c:axId val="24568148"/>
      </c:scatterChart>
      <c:valAx>
        <c:axId val="17642875"/>
        <c:scaling>
          <c:orientation val="maxMin"/>
          <c:max val="30"/>
          <c:min val="-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Narrow"/>
                    <a:ea typeface="Arial Narrow"/>
                    <a:cs typeface="Arial Narrow"/>
                  </a:rPr>
                  <a:t>longitudes écliptiques (Mercure-Soleil)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in"/>
        <c:tickLblPos val="nextTo"/>
        <c:crossAx val="24568148"/>
        <c:crosses val="autoZero"/>
        <c:crossBetween val="midCat"/>
        <c:dispUnits/>
        <c:majorUnit val="10"/>
        <c:minorUnit val="2"/>
      </c:valAx>
      <c:valAx>
        <c:axId val="24568148"/>
        <c:scaling>
          <c:orientation val="minMax"/>
          <c:max val="20"/>
          <c:min val="-2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Narrow"/>
                    <a:ea typeface="Arial Narrow"/>
                    <a:cs typeface="Arial Narrow"/>
                  </a:rPr>
                  <a:t>latitudes écliptiques (Mercure-Soleil)</a:t>
                </a:r>
              </a:p>
            </c:rich>
          </c:tx>
          <c:layout>
            <c:manualLayout>
              <c:xMode val="factor"/>
              <c:yMode val="factor"/>
              <c:x val="0.27425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in"/>
        <c:tickLblPos val="nextTo"/>
        <c:crossAx val="17642875"/>
        <c:crosses val="autoZero"/>
        <c:crossBetween val="midCat"/>
        <c:dispUnits/>
        <c:majorUnit val="10"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44</xdr:row>
      <xdr:rowOff>9525</xdr:rowOff>
    </xdr:from>
    <xdr:to>
      <xdr:col>12</xdr:col>
      <xdr:colOff>38100</xdr:colOff>
      <xdr:row>70</xdr:row>
      <xdr:rowOff>47625</xdr:rowOff>
    </xdr:to>
    <xdr:graphicFrame>
      <xdr:nvGraphicFramePr>
        <xdr:cNvPr id="1" name="Chart 1"/>
        <xdr:cNvGraphicFramePr/>
      </xdr:nvGraphicFramePr>
      <xdr:xfrm>
        <a:off x="1133475" y="7343775"/>
        <a:ext cx="61341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466725</xdr:colOff>
      <xdr:row>87</xdr:row>
      <xdr:rowOff>152400</xdr:rowOff>
    </xdr:from>
    <xdr:to>
      <xdr:col>12</xdr:col>
      <xdr:colOff>19050</xdr:colOff>
      <xdr:row>114</xdr:row>
      <xdr:rowOff>85725</xdr:rowOff>
    </xdr:to>
    <xdr:graphicFrame>
      <xdr:nvGraphicFramePr>
        <xdr:cNvPr id="2" name="Chart 2"/>
        <xdr:cNvGraphicFramePr/>
      </xdr:nvGraphicFramePr>
      <xdr:xfrm>
        <a:off x="1114425" y="14449425"/>
        <a:ext cx="6134100" cy="4305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8"/>
  <sheetViews>
    <sheetView tabSelected="1" zoomScale="85" zoomScaleNormal="85" workbookViewId="0" topLeftCell="B1">
      <selection activeCell="B99" sqref="B99"/>
    </sheetView>
  </sheetViews>
  <sheetFormatPr defaultColWidth="12" defaultRowHeight="12.75"/>
  <cols>
    <col min="1" max="1" width="11.33203125" style="1" customWidth="1"/>
    <col min="2" max="2" width="8.33203125" style="41" customWidth="1"/>
    <col min="3" max="3" width="14" style="13" customWidth="1"/>
    <col min="4" max="4" width="12.66015625" style="6" bestFit="1" customWidth="1"/>
    <col min="5" max="5" width="10.66015625" style="6" customWidth="1"/>
    <col min="6" max="6" width="9.16015625" style="6" customWidth="1"/>
    <col min="7" max="7" width="10.33203125" style="6" customWidth="1"/>
    <col min="8" max="8" width="13" style="0" customWidth="1"/>
    <col min="9" max="9" width="10.16015625" style="0" customWidth="1"/>
    <col min="10" max="10" width="8.5" style="0" customWidth="1"/>
    <col min="11" max="11" width="8.16015625" style="0" customWidth="1"/>
    <col min="12" max="13" width="10.16015625" style="0" customWidth="1"/>
    <col min="14" max="14" width="10.16015625" style="56" customWidth="1"/>
    <col min="15" max="15" width="7.5" style="53" customWidth="1"/>
    <col min="16" max="16" width="11.5" style="59" customWidth="1"/>
    <col min="17" max="17" width="11" style="59" customWidth="1"/>
    <col min="18" max="18" width="10.16015625" style="0" customWidth="1"/>
    <col min="19" max="19" width="11.16015625" style="8" customWidth="1"/>
    <col min="20" max="20" width="9" style="8" customWidth="1"/>
    <col min="22" max="22" width="17.5" style="0" bestFit="1" customWidth="1"/>
    <col min="23" max="23" width="15.33203125" style="0" customWidth="1"/>
  </cols>
  <sheetData>
    <row r="1" spans="1:13" ht="21" thickBot="1">
      <c r="A1" s="33" t="s">
        <v>894</v>
      </c>
      <c r="H1" s="6"/>
      <c r="I1" s="5"/>
      <c r="J1" s="5"/>
      <c r="K1" s="5"/>
      <c r="L1" s="5"/>
      <c r="M1" s="5"/>
    </row>
    <row r="2" spans="1:9" ht="18.75">
      <c r="A2" s="34" t="s">
        <v>1522</v>
      </c>
      <c r="H2" s="90" t="s">
        <v>1513</v>
      </c>
      <c r="I2" s="91">
        <v>6378.14</v>
      </c>
    </row>
    <row r="3" spans="1:18" ht="12.75">
      <c r="A3" s="7"/>
      <c r="H3" s="32" t="s">
        <v>1514</v>
      </c>
      <c r="I3" s="77">
        <f>1392000/2</f>
        <v>696000</v>
      </c>
      <c r="J3" s="78"/>
      <c r="K3" s="79"/>
      <c r="L3" s="79"/>
      <c r="M3" s="78"/>
      <c r="N3" s="80"/>
      <c r="R3" s="1"/>
    </row>
    <row r="4" spans="8:18" ht="12.75">
      <c r="H4" s="89" t="s">
        <v>1515</v>
      </c>
      <c r="I4" s="76">
        <v>0.3825096</v>
      </c>
      <c r="J4" s="38"/>
      <c r="K4" s="38"/>
      <c r="L4" s="38"/>
      <c r="M4" s="38"/>
      <c r="N4" s="80"/>
      <c r="R4" s="1"/>
    </row>
    <row r="5" spans="8:14" ht="12.75">
      <c r="H5" s="32" t="s">
        <v>1510</v>
      </c>
      <c r="I5" s="77">
        <f>I2*I4</f>
        <v>2439.699780144</v>
      </c>
      <c r="J5" s="81"/>
      <c r="K5" s="81"/>
      <c r="L5" s="81"/>
      <c r="M5" s="81"/>
      <c r="N5" s="80"/>
    </row>
    <row r="6" spans="1:14" ht="13.5" thickBot="1">
      <c r="A6" s="103" t="s">
        <v>1523</v>
      </c>
      <c r="B6" s="104"/>
      <c r="C6" s="105"/>
      <c r="D6" s="106"/>
      <c r="H6" s="32" t="s">
        <v>473</v>
      </c>
      <c r="I6" s="77">
        <v>149597870.6</v>
      </c>
      <c r="J6" s="78"/>
      <c r="K6" s="78"/>
      <c r="L6" s="78"/>
      <c r="M6" s="78"/>
      <c r="N6" s="80"/>
    </row>
    <row r="7" spans="1:20" ht="12.75">
      <c r="A7" s="107">
        <v>228</v>
      </c>
      <c r="B7" s="54">
        <v>220</v>
      </c>
      <c r="C7" s="39">
        <f>C220</f>
        <v>42499.416666666664</v>
      </c>
      <c r="D7" s="108">
        <f>C220</f>
        <v>42499.416666666664</v>
      </c>
      <c r="E7" s="99"/>
      <c r="F7" s="47"/>
      <c r="G7" s="48" t="s">
        <v>289</v>
      </c>
      <c r="H7" s="95">
        <f>V228</f>
        <v>0.47080381715204567</v>
      </c>
      <c r="I7" s="96"/>
      <c r="J7" s="94" t="s">
        <v>1525</v>
      </c>
      <c r="K7" s="129" t="s">
        <v>1525</v>
      </c>
      <c r="L7" s="5"/>
      <c r="M7" s="5"/>
      <c r="R7" s="113"/>
      <c r="S7" s="128" t="s">
        <v>1504</v>
      </c>
      <c r="T7" s="125"/>
    </row>
    <row r="8" spans="1:20" ht="12.75">
      <c r="A8" s="109">
        <v>264</v>
      </c>
      <c r="B8" s="110">
        <v>280</v>
      </c>
      <c r="C8" s="111">
        <f>C280</f>
        <v>42499.833333333336</v>
      </c>
      <c r="D8" s="112">
        <f>C280</f>
        <v>42499.833333333336</v>
      </c>
      <c r="E8" s="99"/>
      <c r="F8" s="25"/>
      <c r="G8" s="49" t="s">
        <v>1518</v>
      </c>
      <c r="H8" s="55">
        <f>W229</f>
        <v>0.47303366889536846</v>
      </c>
      <c r="I8" s="50"/>
      <c r="J8" s="130" t="s">
        <v>1524</v>
      </c>
      <c r="K8" s="131" t="s">
        <v>1526</v>
      </c>
      <c r="L8" s="55"/>
      <c r="M8" s="55"/>
      <c r="N8" s="62"/>
      <c r="R8" s="75"/>
      <c r="S8" s="126" t="s">
        <v>883</v>
      </c>
      <c r="T8" s="85"/>
    </row>
    <row r="9" spans="1:20" ht="13.5" thickBot="1">
      <c r="A9" s="15"/>
      <c r="D9" s="29"/>
      <c r="E9" s="99"/>
      <c r="F9" s="25"/>
      <c r="G9" s="49" t="s">
        <v>288</v>
      </c>
      <c r="H9" s="55">
        <f>V251</f>
        <v>0.6264776203897782</v>
      </c>
      <c r="I9" s="85">
        <f>V252</f>
        <v>5.484042471243005</v>
      </c>
      <c r="J9" s="115">
        <f>H10-H8</f>
        <v>0.3068009345952305</v>
      </c>
      <c r="K9" s="50">
        <f>H11-H7</f>
        <v>0.3112616817088565</v>
      </c>
      <c r="L9" s="55"/>
      <c r="M9" s="55"/>
      <c r="N9" s="62"/>
      <c r="R9" s="45"/>
      <c r="S9" s="127">
        <f>60*DEGREES(I3/(F250*I6))</f>
        <v>15.839890679599534</v>
      </c>
      <c r="T9" s="87"/>
    </row>
    <row r="10" spans="6:14" ht="12.75">
      <c r="F10" s="25"/>
      <c r="G10" s="49" t="s">
        <v>1519</v>
      </c>
      <c r="H10" s="55">
        <f>W273</f>
        <v>0.779834603490599</v>
      </c>
      <c r="I10" s="50"/>
      <c r="J10" s="75"/>
      <c r="K10" s="50"/>
      <c r="L10" s="55"/>
      <c r="M10" s="55"/>
      <c r="N10" s="62"/>
    </row>
    <row r="11" spans="6:13" ht="13.5" thickBot="1">
      <c r="F11" s="40"/>
      <c r="G11" s="51" t="s">
        <v>1520</v>
      </c>
      <c r="H11" s="97">
        <f>V273</f>
        <v>0.7820654988609022</v>
      </c>
      <c r="I11" s="98"/>
      <c r="J11" s="45"/>
      <c r="K11" s="98"/>
      <c r="L11" s="5"/>
      <c r="M11" s="5"/>
    </row>
    <row r="12" spans="1:20" ht="12.75">
      <c r="A12" s="37"/>
      <c r="B12" s="100" t="s">
        <v>477</v>
      </c>
      <c r="C12" s="35"/>
      <c r="D12" s="36"/>
      <c r="E12" s="101" t="s">
        <v>878</v>
      </c>
      <c r="F12" s="58"/>
      <c r="G12" s="58"/>
      <c r="H12" s="36"/>
      <c r="I12" s="101" t="s">
        <v>879</v>
      </c>
      <c r="J12" s="58"/>
      <c r="K12" s="35"/>
      <c r="L12" s="72"/>
      <c r="M12" s="35"/>
      <c r="N12" s="63"/>
      <c r="O12" s="71"/>
      <c r="P12" s="60"/>
      <c r="Q12" s="60"/>
      <c r="R12" s="132" t="s">
        <v>479</v>
      </c>
      <c r="S12" s="133"/>
      <c r="T12" s="134"/>
    </row>
    <row r="13" spans="1:20" ht="12.75">
      <c r="A13" s="16" t="s">
        <v>880</v>
      </c>
      <c r="B13" s="42" t="s">
        <v>469</v>
      </c>
      <c r="C13" s="17" t="s">
        <v>478</v>
      </c>
      <c r="D13" s="23" t="s">
        <v>470</v>
      </c>
      <c r="E13" s="28" t="s">
        <v>471</v>
      </c>
      <c r="F13" s="28" t="s">
        <v>1503</v>
      </c>
      <c r="G13" s="28" t="s">
        <v>1505</v>
      </c>
      <c r="H13" s="23" t="s">
        <v>470</v>
      </c>
      <c r="I13" s="28" t="s">
        <v>471</v>
      </c>
      <c r="J13" s="28" t="s">
        <v>1503</v>
      </c>
      <c r="K13" s="24" t="s">
        <v>1505</v>
      </c>
      <c r="L13" s="73" t="s">
        <v>1501</v>
      </c>
      <c r="M13" s="57" t="s">
        <v>1502</v>
      </c>
      <c r="N13" s="64" t="s">
        <v>1511</v>
      </c>
      <c r="O13" s="102" t="s">
        <v>1512</v>
      </c>
      <c r="P13" s="60"/>
      <c r="Q13" s="60"/>
      <c r="R13" s="73" t="s">
        <v>474</v>
      </c>
      <c r="S13" s="82" t="s">
        <v>475</v>
      </c>
      <c r="T13" s="83" t="s">
        <v>476</v>
      </c>
    </row>
    <row r="14" spans="1:20" ht="12.75">
      <c r="A14" s="18"/>
      <c r="B14" s="43"/>
      <c r="C14" s="19"/>
      <c r="D14" s="23" t="s">
        <v>882</v>
      </c>
      <c r="E14" s="28" t="s">
        <v>882</v>
      </c>
      <c r="F14" s="28" t="s">
        <v>473</v>
      </c>
      <c r="G14" s="28" t="s">
        <v>883</v>
      </c>
      <c r="H14" s="23" t="s">
        <v>882</v>
      </c>
      <c r="I14" s="28" t="s">
        <v>882</v>
      </c>
      <c r="J14" s="28" t="s">
        <v>473</v>
      </c>
      <c r="K14" s="24" t="s">
        <v>883</v>
      </c>
      <c r="L14" s="23" t="s">
        <v>883</v>
      </c>
      <c r="M14" s="24" t="s">
        <v>883</v>
      </c>
      <c r="N14" s="64" t="s">
        <v>883</v>
      </c>
      <c r="O14" s="31">
        <f>SUM(O16:O3908)</f>
        <v>45</v>
      </c>
      <c r="P14" s="60"/>
      <c r="Q14" s="60"/>
      <c r="R14" s="75"/>
      <c r="S14" s="84"/>
      <c r="T14" s="85"/>
    </row>
    <row r="15" spans="1:20" ht="12.75">
      <c r="A15" s="20"/>
      <c r="B15" s="44"/>
      <c r="C15" s="21"/>
      <c r="D15" s="25"/>
      <c r="E15" s="29"/>
      <c r="F15" s="29"/>
      <c r="G15" s="29"/>
      <c r="H15" s="25"/>
      <c r="I15" s="30"/>
      <c r="J15" s="30"/>
      <c r="K15" s="30"/>
      <c r="L15" s="74"/>
      <c r="M15" s="26"/>
      <c r="N15" s="62"/>
      <c r="O15" s="31"/>
      <c r="P15" s="60"/>
      <c r="Q15" s="60"/>
      <c r="R15" s="75"/>
      <c r="S15" s="84"/>
      <c r="T15" s="85"/>
    </row>
    <row r="16" spans="1:20" ht="12.75">
      <c r="A16" s="1">
        <v>42498</v>
      </c>
      <c r="B16" s="13">
        <v>0</v>
      </c>
      <c r="C16" s="22">
        <f>A16+B16</f>
        <v>42498</v>
      </c>
      <c r="D16" s="6">
        <v>47.60970555555556</v>
      </c>
      <c r="E16" s="6">
        <v>0.0018851666666666667</v>
      </c>
      <c r="F16" s="6">
        <v>1.0093546</v>
      </c>
      <c r="G16" s="6">
        <f>60*DEGREES(($I$3)/(F16*$I$6))</f>
        <v>15.84579175152436</v>
      </c>
      <c r="H16" s="25">
        <v>50.17533308333333</v>
      </c>
      <c r="I16" s="30">
        <v>-0.37878630555555554</v>
      </c>
      <c r="J16" s="30">
        <v>0.56278451</v>
      </c>
      <c r="K16" s="30">
        <f>60*DEGREES(($I$5)/(J16*$I$6))</f>
        <v>0.09961912495827482</v>
      </c>
      <c r="L16" s="74">
        <f>(H16-D16)*60</f>
        <v>153.93765166666626</v>
      </c>
      <c r="M16" s="26">
        <f>(I16-E16)*60</f>
        <v>-22.840288333333334</v>
      </c>
      <c r="N16" s="62">
        <f>DEGREES(ACOS(COS(RADIANS(H16-D16))*COS(RADIANS(I16))))*60</f>
        <v>155.60520542684145</v>
      </c>
      <c r="O16" s="31" t="str">
        <f>IF((N16&lt;G16),1,"-")</f>
        <v>-</v>
      </c>
      <c r="P16" s="60"/>
      <c r="Q16" s="60"/>
      <c r="R16" s="66">
        <v>0</v>
      </c>
      <c r="S16" s="84">
        <f>$S$9*COS(RADIANS(R16))</f>
        <v>15.839890679599534</v>
      </c>
      <c r="T16" s="85">
        <f>$S$9*SIN(RADIANS(R16))</f>
        <v>0</v>
      </c>
    </row>
    <row r="17" spans="1:20" ht="12.75">
      <c r="A17" s="1">
        <v>42498</v>
      </c>
      <c r="B17" s="13">
        <v>0.006944444444444444</v>
      </c>
      <c r="C17" s="22">
        <f aca="true" t="shared" si="0" ref="C17:C80">A17+B17</f>
        <v>42498.006944444445</v>
      </c>
      <c r="D17" s="6">
        <v>47.61642588888889</v>
      </c>
      <c r="E17" s="6">
        <v>0.001885388888888889</v>
      </c>
      <c r="F17" s="6">
        <v>1.00935623</v>
      </c>
      <c r="G17" s="6">
        <f aca="true" t="shared" si="1" ref="G17:G80">60*DEGREES(($I$3)/(F17*$I$6))</f>
        <v>15.845766162302445</v>
      </c>
      <c r="H17" s="25">
        <v>50.171265138888884</v>
      </c>
      <c r="I17" s="30">
        <v>-0.37681427777777776</v>
      </c>
      <c r="J17" s="30">
        <v>0.56275301</v>
      </c>
      <c r="K17" s="30">
        <f aca="true" t="shared" si="2" ref="K17:K80">60*DEGREES(($I$5)/(J17*$I$6))</f>
        <v>0.09962470112113922</v>
      </c>
      <c r="L17" s="74">
        <f aca="true" t="shared" si="3" ref="L17:L37">(H17-D17)*60</f>
        <v>153.2903549999996</v>
      </c>
      <c r="M17" s="26">
        <f aca="true" t="shared" si="4" ref="M17:M37">(I17-E17)*60</f>
        <v>-22.72198</v>
      </c>
      <c r="N17" s="62">
        <f aca="true" t="shared" si="5" ref="N17:N42">DEGREES(ACOS(COS(RADIANS(H17-D17))*COS(RADIANS(I17))))*60</f>
        <v>154.9475863311517</v>
      </c>
      <c r="O17" s="31" t="str">
        <f aca="true" t="shared" si="6" ref="O17:O79">IF((N17&lt;G17),1,"-")</f>
        <v>-</v>
      </c>
      <c r="P17" s="60"/>
      <c r="Q17" s="60"/>
      <c r="R17" s="66">
        <v>1</v>
      </c>
      <c r="S17" s="84">
        <f aca="true" t="shared" si="7" ref="S17:S80">$S$9*COS(RADIANS(R17))</f>
        <v>15.837478187526798</v>
      </c>
      <c r="T17" s="85">
        <f aca="true" t="shared" si="8" ref="T17:T49">$S$9*SIN(RADIANS(R17))</f>
        <v>0.27644421006251</v>
      </c>
    </row>
    <row r="18" spans="1:20" ht="12.75">
      <c r="A18" s="1">
        <v>42498</v>
      </c>
      <c r="B18" s="13">
        <v>0.013888888888888888</v>
      </c>
      <c r="C18" s="22">
        <f t="shared" si="0"/>
        <v>42498.01388888889</v>
      </c>
      <c r="D18" s="6">
        <v>47.623146194444445</v>
      </c>
      <c r="E18" s="6">
        <v>0.0018856111111111111</v>
      </c>
      <c r="F18" s="6">
        <v>1.00935786</v>
      </c>
      <c r="G18" s="6">
        <f t="shared" si="1"/>
        <v>15.845740573163184</v>
      </c>
      <c r="H18" s="25">
        <v>50.16719608333333</v>
      </c>
      <c r="I18" s="30">
        <v>-0.3748419444444444</v>
      </c>
      <c r="J18" s="30">
        <v>0.56272157</v>
      </c>
      <c r="K18" s="30">
        <f t="shared" si="2"/>
        <v>0.0996302672852428</v>
      </c>
      <c r="L18" s="74">
        <f t="shared" si="3"/>
        <v>152.64299333333312</v>
      </c>
      <c r="M18" s="26">
        <f t="shared" si="4"/>
        <v>-22.603653333333334</v>
      </c>
      <c r="N18" s="62">
        <f t="shared" si="5"/>
        <v>154.28990340189364</v>
      </c>
      <c r="O18" s="31" t="str">
        <f t="shared" si="6"/>
        <v>-</v>
      </c>
      <c r="P18" s="60"/>
      <c r="Q18" s="60"/>
      <c r="R18" s="66">
        <v>2</v>
      </c>
      <c r="S18" s="84">
        <f t="shared" si="7"/>
        <v>15.830241446177046</v>
      </c>
      <c r="T18" s="85">
        <f t="shared" si="8"/>
        <v>0.5528042125406598</v>
      </c>
    </row>
    <row r="19" spans="1:20" ht="12.75">
      <c r="A19" s="1">
        <v>42498</v>
      </c>
      <c r="B19" s="13">
        <v>0.020833333333333332</v>
      </c>
      <c r="C19" s="22">
        <f t="shared" si="0"/>
        <v>42498.020833333336</v>
      </c>
      <c r="D19" s="6">
        <v>47.629866472222226</v>
      </c>
      <c r="E19" s="6">
        <v>0.0018858333333333333</v>
      </c>
      <c r="F19" s="6">
        <v>1.00935949</v>
      </c>
      <c r="G19" s="6">
        <f t="shared" si="1"/>
        <v>15.84571498410657</v>
      </c>
      <c r="H19" s="25">
        <v>50.163125888888885</v>
      </c>
      <c r="I19" s="30">
        <v>-0.37286930555555553</v>
      </c>
      <c r="J19" s="30">
        <v>0.56269019</v>
      </c>
      <c r="K19" s="30">
        <f t="shared" si="2"/>
        <v>0.099635823447129</v>
      </c>
      <c r="L19" s="74">
        <f t="shared" si="3"/>
        <v>151.99556499999957</v>
      </c>
      <c r="M19" s="26">
        <f t="shared" si="4"/>
        <v>-22.48530833333333</v>
      </c>
      <c r="N19" s="62">
        <f t="shared" si="5"/>
        <v>153.6321550370783</v>
      </c>
      <c r="O19" s="31" t="str">
        <f t="shared" si="6"/>
        <v>-</v>
      </c>
      <c r="P19" s="60"/>
      <c r="Q19" s="60"/>
      <c r="R19" s="66">
        <v>3</v>
      </c>
      <c r="S19" s="84">
        <f t="shared" si="7"/>
        <v>15.818182659931793</v>
      </c>
      <c r="T19" s="85">
        <f t="shared" si="8"/>
        <v>0.8289958255005351</v>
      </c>
    </row>
    <row r="20" spans="1:20" ht="12.75">
      <c r="A20" s="1">
        <v>42498</v>
      </c>
      <c r="B20" s="13">
        <v>0.027777777777777776</v>
      </c>
      <c r="C20" s="22">
        <f t="shared" si="0"/>
        <v>42498.02777777778</v>
      </c>
      <c r="D20" s="6">
        <v>47.63658675</v>
      </c>
      <c r="E20" s="6">
        <v>0.0018860555555555555</v>
      </c>
      <c r="F20" s="6">
        <v>1.00936112</v>
      </c>
      <c r="G20" s="6">
        <f t="shared" si="1"/>
        <v>15.845689395132604</v>
      </c>
      <c r="H20" s="25">
        <v>50.15905461111111</v>
      </c>
      <c r="I20" s="30">
        <v>-0.37089633333333333</v>
      </c>
      <c r="J20" s="30">
        <v>0.56265887</v>
      </c>
      <c r="K20" s="30">
        <f t="shared" si="2"/>
        <v>0.0996413696033468</v>
      </c>
      <c r="L20" s="74">
        <f t="shared" si="3"/>
        <v>151.3480716666666</v>
      </c>
      <c r="M20" s="26">
        <f t="shared" si="4"/>
        <v>-22.36694333333333</v>
      </c>
      <c r="N20" s="62">
        <f t="shared" si="5"/>
        <v>152.97434269094538</v>
      </c>
      <c r="O20" s="31" t="str">
        <f t="shared" si="6"/>
        <v>-</v>
      </c>
      <c r="P20" s="60"/>
      <c r="Q20" s="60"/>
      <c r="R20" s="66">
        <v>4</v>
      </c>
      <c r="S20" s="84">
        <f t="shared" si="7"/>
        <v>15.80130550201415</v>
      </c>
      <c r="T20" s="85">
        <f t="shared" si="8"/>
        <v>1.1049349183013</v>
      </c>
    </row>
    <row r="21" spans="1:20" ht="12.75">
      <c r="A21" s="1">
        <v>42498</v>
      </c>
      <c r="B21" s="13">
        <v>0.034722222222222224</v>
      </c>
      <c r="C21" s="22">
        <f t="shared" si="0"/>
        <v>42498.03472222222</v>
      </c>
      <c r="D21" s="6">
        <v>47.643307</v>
      </c>
      <c r="E21" s="6">
        <v>0.001886277777777778</v>
      </c>
      <c r="F21" s="6">
        <v>1.00936275</v>
      </c>
      <c r="G21" s="6">
        <f t="shared" si="1"/>
        <v>15.845663806241282</v>
      </c>
      <c r="H21" s="25">
        <v>50.15498219444444</v>
      </c>
      <c r="I21" s="30">
        <v>-0.36892305555555555</v>
      </c>
      <c r="J21" s="30">
        <v>0.56262761</v>
      </c>
      <c r="K21" s="30">
        <f t="shared" si="2"/>
        <v>0.09964690575045093</v>
      </c>
      <c r="L21" s="74">
        <f t="shared" si="3"/>
        <v>150.70051166666659</v>
      </c>
      <c r="M21" s="26">
        <f t="shared" si="4"/>
        <v>-22.248559999999998</v>
      </c>
      <c r="N21" s="62">
        <f t="shared" si="5"/>
        <v>152.31646500580774</v>
      </c>
      <c r="O21" s="31" t="str">
        <f t="shared" si="6"/>
        <v>-</v>
      </c>
      <c r="P21" s="60"/>
      <c r="Q21" s="60"/>
      <c r="R21" s="66">
        <v>5</v>
      </c>
      <c r="S21" s="84">
        <f t="shared" si="7"/>
        <v>15.779615113369912</v>
      </c>
      <c r="T21" s="85">
        <f t="shared" si="8"/>
        <v>1.3805374372222052</v>
      </c>
    </row>
    <row r="22" spans="1:20" ht="12.75">
      <c r="A22" s="1">
        <v>42498</v>
      </c>
      <c r="B22" s="13">
        <v>0.041666666666666664</v>
      </c>
      <c r="C22" s="22">
        <f t="shared" si="0"/>
        <v>42498.041666666664</v>
      </c>
      <c r="D22" s="6">
        <v>47.65002719444444</v>
      </c>
      <c r="E22" s="6">
        <v>0.0018865000000000002</v>
      </c>
      <c r="F22" s="6">
        <v>1.00936438</v>
      </c>
      <c r="G22" s="6">
        <f t="shared" si="1"/>
        <v>15.845638217432603</v>
      </c>
      <c r="H22" s="25">
        <v>50.150908694444446</v>
      </c>
      <c r="I22" s="30">
        <v>-0.3669494722222222</v>
      </c>
      <c r="J22" s="30">
        <v>0.56259641</v>
      </c>
      <c r="K22" s="30">
        <f t="shared" si="2"/>
        <v>0.09965243188500164</v>
      </c>
      <c r="L22" s="74">
        <f t="shared" si="3"/>
        <v>150.05289000000033</v>
      </c>
      <c r="M22" s="26">
        <f t="shared" si="4"/>
        <v>-22.13015833333333</v>
      </c>
      <c r="N22" s="62">
        <f t="shared" si="5"/>
        <v>151.65852697795233</v>
      </c>
      <c r="O22" s="31" t="str">
        <f t="shared" si="6"/>
        <v>-</v>
      </c>
      <c r="P22" s="60"/>
      <c r="Q22" s="60"/>
      <c r="R22" s="66">
        <v>6</v>
      </c>
      <c r="S22" s="84">
        <f t="shared" si="7"/>
        <v>15.753118101101576</v>
      </c>
      <c r="T22" s="85">
        <f t="shared" si="8"/>
        <v>1.6557194310661665</v>
      </c>
    </row>
    <row r="23" spans="1:20" ht="12.75">
      <c r="A23" s="1">
        <v>42498</v>
      </c>
      <c r="B23" s="13">
        <v>0.04861111111111111</v>
      </c>
      <c r="C23" s="22">
        <f t="shared" si="0"/>
        <v>42498.04861111111</v>
      </c>
      <c r="D23" s="6">
        <v>47.65674738888889</v>
      </c>
      <c r="E23" s="6">
        <v>0.0018867222222222224</v>
      </c>
      <c r="F23" s="6">
        <v>1.00936601</v>
      </c>
      <c r="G23" s="6">
        <f t="shared" si="1"/>
        <v>15.845612628706572</v>
      </c>
      <c r="H23" s="25">
        <v>50.14683411111111</v>
      </c>
      <c r="I23" s="30">
        <v>-0.36497555555555555</v>
      </c>
      <c r="J23" s="30">
        <v>0.56256527</v>
      </c>
      <c r="K23" s="30">
        <f t="shared" si="2"/>
        <v>0.09965794800356494</v>
      </c>
      <c r="L23" s="74">
        <f t="shared" si="3"/>
        <v>149.4052033333334</v>
      </c>
      <c r="M23" s="26">
        <f t="shared" si="4"/>
        <v>-22.011736666666668</v>
      </c>
      <c r="N23" s="62">
        <f t="shared" si="5"/>
        <v>151.0005251181835</v>
      </c>
      <c r="O23" s="31" t="str">
        <f t="shared" si="6"/>
        <v>-</v>
      </c>
      <c r="P23" s="60"/>
      <c r="Q23" s="60"/>
      <c r="R23" s="66">
        <v>7</v>
      </c>
      <c r="S23" s="84">
        <f t="shared" si="7"/>
        <v>15.721822536455763</v>
      </c>
      <c r="T23" s="85">
        <f t="shared" si="8"/>
        <v>1.9303970767321106</v>
      </c>
    </row>
    <row r="24" spans="1:20" ht="12.75">
      <c r="A24" s="1">
        <v>42498</v>
      </c>
      <c r="B24" s="13">
        <v>0.05555555555555555</v>
      </c>
      <c r="C24" s="22">
        <f t="shared" si="0"/>
        <v>42498.055555555555</v>
      </c>
      <c r="D24" s="6">
        <v>47.66346758333333</v>
      </c>
      <c r="E24" s="6">
        <v>0.0018869444444444446</v>
      </c>
      <c r="F24" s="6">
        <v>1.00936764</v>
      </c>
      <c r="G24" s="6">
        <f t="shared" si="1"/>
        <v>15.84558704006319</v>
      </c>
      <c r="H24" s="25">
        <v>50.142758416666666</v>
      </c>
      <c r="I24" s="30">
        <v>-0.3630013333333333</v>
      </c>
      <c r="J24" s="30">
        <v>0.56253419</v>
      </c>
      <c r="K24" s="30">
        <f t="shared" si="2"/>
        <v>0.09966345410271232</v>
      </c>
      <c r="L24" s="74">
        <f t="shared" si="3"/>
        <v>148.75745000000023</v>
      </c>
      <c r="M24" s="26">
        <f t="shared" si="4"/>
        <v>-21.893296666666664</v>
      </c>
      <c r="N24" s="62">
        <f t="shared" si="5"/>
        <v>150.3424580705995</v>
      </c>
      <c r="O24" s="31" t="str">
        <f t="shared" si="6"/>
        <v>-</v>
      </c>
      <c r="P24" s="60"/>
      <c r="Q24" s="60"/>
      <c r="R24" s="66">
        <v>8</v>
      </c>
      <c r="S24" s="84">
        <f t="shared" si="7"/>
        <v>15.685737952364631</v>
      </c>
      <c r="T24" s="85">
        <f t="shared" si="8"/>
        <v>2.2044867047483057</v>
      </c>
    </row>
    <row r="25" spans="1:20" ht="12.75">
      <c r="A25" s="1">
        <v>42498</v>
      </c>
      <c r="B25" s="13">
        <v>0.0625</v>
      </c>
      <c r="C25" s="22">
        <f t="shared" si="0"/>
        <v>42498.0625</v>
      </c>
      <c r="D25" s="6">
        <v>47.67018772222222</v>
      </c>
      <c r="E25" s="6">
        <v>0.0018871666666666668</v>
      </c>
      <c r="F25" s="6">
        <v>1.00936927</v>
      </c>
      <c r="G25" s="6">
        <f t="shared" si="1"/>
        <v>15.84556145150245</v>
      </c>
      <c r="H25" s="25">
        <v>50.13868161111111</v>
      </c>
      <c r="I25" s="30">
        <v>-0.36102677777777775</v>
      </c>
      <c r="J25" s="30">
        <v>0.56250317</v>
      </c>
      <c r="K25" s="30">
        <f t="shared" si="2"/>
        <v>0.09966895017902114</v>
      </c>
      <c r="L25" s="74">
        <f t="shared" si="3"/>
        <v>148.10963333333362</v>
      </c>
      <c r="M25" s="26">
        <f t="shared" si="4"/>
        <v>-21.774836666666666</v>
      </c>
      <c r="N25" s="62">
        <f t="shared" si="5"/>
        <v>149.6843289442759</v>
      </c>
      <c r="O25" s="31" t="str">
        <f t="shared" si="6"/>
        <v>-</v>
      </c>
      <c r="P25" s="60"/>
      <c r="Q25" s="60"/>
      <c r="R25" s="66">
        <v>9</v>
      </c>
      <c r="S25" s="84">
        <f t="shared" si="7"/>
        <v>15.644875340542054</v>
      </c>
      <c r="T25" s="85">
        <f t="shared" si="8"/>
        <v>2.477904824758892</v>
      </c>
    </row>
    <row r="26" spans="1:20" ht="12.75">
      <c r="A26" s="1">
        <v>42498</v>
      </c>
      <c r="B26" s="13">
        <v>0.06944444444444443</v>
      </c>
      <c r="C26" s="22">
        <f t="shared" si="0"/>
        <v>42498.069444444445</v>
      </c>
      <c r="D26" s="6">
        <v>47.67690783333333</v>
      </c>
      <c r="E26" s="6">
        <v>0.001887388888888889</v>
      </c>
      <c r="F26" s="6">
        <v>1.0093709</v>
      </c>
      <c r="G26" s="6">
        <f t="shared" si="1"/>
        <v>15.845535863024354</v>
      </c>
      <c r="H26" s="25">
        <v>50.13460375</v>
      </c>
      <c r="I26" s="30">
        <v>-0.35905191666666664</v>
      </c>
      <c r="J26" s="30">
        <v>0.56247221</v>
      </c>
      <c r="K26" s="30">
        <f t="shared" si="2"/>
        <v>0.09967443622907425</v>
      </c>
      <c r="L26" s="74">
        <f t="shared" si="3"/>
        <v>147.46175499999993</v>
      </c>
      <c r="M26" s="26">
        <f t="shared" si="4"/>
        <v>-21.656358333333333</v>
      </c>
      <c r="N26" s="62">
        <f t="shared" si="5"/>
        <v>149.02613968296046</v>
      </c>
      <c r="O26" s="31" t="str">
        <f t="shared" si="6"/>
        <v>-</v>
      </c>
      <c r="P26" s="60"/>
      <c r="Q26" s="60"/>
      <c r="R26" s="66">
        <v>10</v>
      </c>
      <c r="S26" s="84">
        <f t="shared" si="7"/>
        <v>15.599247148135435</v>
      </c>
      <c r="T26" s="85">
        <f t="shared" si="8"/>
        <v>2.750568150955854</v>
      </c>
    </row>
    <row r="27" spans="1:20" ht="12.75">
      <c r="A27" s="1">
        <v>42498</v>
      </c>
      <c r="B27" s="13">
        <v>0.0763888888888889</v>
      </c>
      <c r="C27" s="22">
        <f t="shared" si="0"/>
        <v>42498.07638888889</v>
      </c>
      <c r="D27" s="6">
        <v>47.68362794444444</v>
      </c>
      <c r="E27" s="6">
        <v>0.0018876111111111112</v>
      </c>
      <c r="F27" s="6">
        <v>1.00937253</v>
      </c>
      <c r="G27" s="6">
        <f t="shared" si="1"/>
        <v>15.845510274628898</v>
      </c>
      <c r="H27" s="25">
        <v>50.13052477777778</v>
      </c>
      <c r="I27" s="30">
        <v>-0.35707677777777774</v>
      </c>
      <c r="J27" s="30">
        <v>0.56244131</v>
      </c>
      <c r="K27" s="30">
        <f t="shared" si="2"/>
        <v>0.09967991224946025</v>
      </c>
      <c r="L27" s="74">
        <f t="shared" si="3"/>
        <v>146.81381000000044</v>
      </c>
      <c r="M27" s="26">
        <f t="shared" si="4"/>
        <v>-21.537863333333334</v>
      </c>
      <c r="N27" s="62">
        <f t="shared" si="5"/>
        <v>148.367885633737</v>
      </c>
      <c r="O27" s="31" t="str">
        <f t="shared" si="6"/>
        <v>-</v>
      </c>
      <c r="P27" s="60"/>
      <c r="Q27" s="60"/>
      <c r="R27" s="66">
        <v>11</v>
      </c>
      <c r="S27" s="84">
        <f t="shared" si="7"/>
        <v>15.548867273934196</v>
      </c>
      <c r="T27" s="85">
        <f t="shared" si="8"/>
        <v>3.022393627448683</v>
      </c>
    </row>
    <row r="28" spans="1:20" ht="12.75">
      <c r="A28" s="1">
        <v>42498</v>
      </c>
      <c r="B28" s="13">
        <v>0.08333333333333333</v>
      </c>
      <c r="C28" s="22">
        <f t="shared" si="0"/>
        <v>42498.083333333336</v>
      </c>
      <c r="D28" s="6">
        <v>47.69034802777777</v>
      </c>
      <c r="E28" s="6">
        <v>0.0018878333333333334</v>
      </c>
      <c r="F28" s="6">
        <v>1.00937416</v>
      </c>
      <c r="G28" s="6">
        <f t="shared" si="1"/>
        <v>15.845484686316093</v>
      </c>
      <c r="H28" s="25">
        <v>50.12644475</v>
      </c>
      <c r="I28" s="30">
        <v>-0.3551012777777778</v>
      </c>
      <c r="J28" s="30">
        <v>0.56241047</v>
      </c>
      <c r="K28" s="30">
        <f t="shared" si="2"/>
        <v>0.09968537823677336</v>
      </c>
      <c r="L28" s="74">
        <f t="shared" si="3"/>
        <v>146.16580333333346</v>
      </c>
      <c r="M28" s="26">
        <f t="shared" si="4"/>
        <v>-21.419346666666666</v>
      </c>
      <c r="N28" s="62">
        <f t="shared" si="5"/>
        <v>147.70957107741663</v>
      </c>
      <c r="O28" s="31" t="str">
        <f t="shared" si="6"/>
        <v>-</v>
      </c>
      <c r="P28" s="60"/>
      <c r="Q28" s="60"/>
      <c r="R28" s="66">
        <v>12</v>
      </c>
      <c r="S28" s="84">
        <f t="shared" si="7"/>
        <v>15.493751064136056</v>
      </c>
      <c r="T28" s="85">
        <f t="shared" si="8"/>
        <v>3.2932984535640064</v>
      </c>
    </row>
    <row r="29" spans="1:20" ht="12.75">
      <c r="A29" s="1">
        <v>42498</v>
      </c>
      <c r="B29" s="13">
        <v>0.09027777777777778</v>
      </c>
      <c r="C29" s="22">
        <f t="shared" si="0"/>
        <v>42498.09027777778</v>
      </c>
      <c r="D29" s="6">
        <v>47.69706808333333</v>
      </c>
      <c r="E29" s="6">
        <v>0.0018880555555555556</v>
      </c>
      <c r="F29" s="6">
        <v>1.00937579</v>
      </c>
      <c r="G29" s="6">
        <f t="shared" si="1"/>
        <v>15.845459098085925</v>
      </c>
      <c r="H29" s="25">
        <v>50.12236361111111</v>
      </c>
      <c r="I29" s="30">
        <v>-0.3531255</v>
      </c>
      <c r="J29" s="30">
        <v>0.56237969</v>
      </c>
      <c r="K29" s="30">
        <f t="shared" si="2"/>
        <v>0.09969083418761346</v>
      </c>
      <c r="L29" s="74">
        <f t="shared" si="3"/>
        <v>145.51773166666706</v>
      </c>
      <c r="M29" s="26">
        <f t="shared" si="4"/>
        <v>-21.30081333333333</v>
      </c>
      <c r="N29" s="62">
        <f t="shared" si="5"/>
        <v>147.0511934930947</v>
      </c>
      <c r="O29" s="31" t="str">
        <f t="shared" si="6"/>
        <v>-</v>
      </c>
      <c r="P29" s="60"/>
      <c r="Q29" s="60"/>
      <c r="R29" s="66">
        <v>13</v>
      </c>
      <c r="S29" s="84">
        <f t="shared" si="7"/>
        <v>15.433915307672443</v>
      </c>
      <c r="T29" s="85">
        <f t="shared" si="8"/>
        <v>3.5632001090674756</v>
      </c>
    </row>
    <row r="30" spans="1:20" ht="12.75">
      <c r="A30" s="1">
        <v>42498</v>
      </c>
      <c r="B30" s="13">
        <v>0.09722222222222222</v>
      </c>
      <c r="C30" s="22">
        <f t="shared" si="0"/>
        <v>42498.09722222222</v>
      </c>
      <c r="D30" s="6">
        <v>47.703788111111116</v>
      </c>
      <c r="E30" s="6">
        <v>0.0018882777777777776</v>
      </c>
      <c r="F30" s="6">
        <v>1.00937741</v>
      </c>
      <c r="G30" s="6">
        <f t="shared" si="1"/>
        <v>15.84543366692065</v>
      </c>
      <c r="H30" s="25">
        <v>50.11828141666667</v>
      </c>
      <c r="I30" s="30">
        <v>-0.35114941666666666</v>
      </c>
      <c r="J30" s="30">
        <v>0.56234897</v>
      </c>
      <c r="K30" s="30">
        <f t="shared" si="2"/>
        <v>0.09969628009858623</v>
      </c>
      <c r="L30" s="74">
        <f t="shared" si="3"/>
        <v>144.86959833333316</v>
      </c>
      <c r="M30" s="26">
        <f t="shared" si="4"/>
        <v>-21.182261666666665</v>
      </c>
      <c r="N30" s="62">
        <f t="shared" si="5"/>
        <v>146.39275599568566</v>
      </c>
      <c r="O30" s="31" t="str">
        <f t="shared" si="6"/>
        <v>-</v>
      </c>
      <c r="P30" s="60"/>
      <c r="Q30" s="60"/>
      <c r="R30" s="66">
        <v>14</v>
      </c>
      <c r="S30" s="84">
        <f t="shared" si="7"/>
        <v>15.369378231094418</v>
      </c>
      <c r="T30" s="85">
        <f t="shared" si="8"/>
        <v>3.8320163793002284</v>
      </c>
    </row>
    <row r="31" spans="1:20" ht="12.75">
      <c r="A31" s="1">
        <v>42498</v>
      </c>
      <c r="B31" s="13">
        <v>0.10416666666666667</v>
      </c>
      <c r="C31" s="22">
        <f t="shared" si="0"/>
        <v>42498.104166666664</v>
      </c>
      <c r="D31" s="6">
        <v>47.71050811111111</v>
      </c>
      <c r="E31" s="6">
        <v>0.0018885000000000002</v>
      </c>
      <c r="F31" s="6">
        <v>1.00937904</v>
      </c>
      <c r="G31" s="6">
        <f t="shared" si="1"/>
        <v>15.845408078855261</v>
      </c>
      <c r="H31" s="25">
        <v>50.11419816666667</v>
      </c>
      <c r="I31" s="30">
        <v>-0.34917299999999996</v>
      </c>
      <c r="J31" s="30">
        <v>0.56231831</v>
      </c>
      <c r="K31" s="30">
        <f t="shared" si="2"/>
        <v>0.0997017159663029</v>
      </c>
      <c r="L31" s="74">
        <f t="shared" si="3"/>
        <v>144.22140333333346</v>
      </c>
      <c r="M31" s="26">
        <f t="shared" si="4"/>
        <v>-21.063689999999998</v>
      </c>
      <c r="N31" s="62">
        <f t="shared" si="5"/>
        <v>145.73425840382228</v>
      </c>
      <c r="O31" s="31" t="str">
        <f t="shared" si="6"/>
        <v>-</v>
      </c>
      <c r="P31" s="60"/>
      <c r="Q31" s="60"/>
      <c r="R31" s="66">
        <v>15</v>
      </c>
      <c r="S31" s="84">
        <f t="shared" si="7"/>
        <v>15.300159493020692</v>
      </c>
      <c r="T31" s="85">
        <f t="shared" si="8"/>
        <v>4.09966538022227</v>
      </c>
    </row>
    <row r="32" spans="1:20" ht="12.75">
      <c r="A32" s="1">
        <v>42498</v>
      </c>
      <c r="B32" s="13">
        <v>0.1111111111111111</v>
      </c>
      <c r="C32" s="22">
        <f t="shared" si="0"/>
        <v>42498.11111111111</v>
      </c>
      <c r="D32" s="6">
        <v>47.71722811111111</v>
      </c>
      <c r="E32" s="6">
        <v>0.0018886944444444444</v>
      </c>
      <c r="F32" s="6">
        <v>1.00938067</v>
      </c>
      <c r="G32" s="6">
        <f t="shared" si="1"/>
        <v>15.845382490872511</v>
      </c>
      <c r="H32" s="25">
        <v>50.11011383333334</v>
      </c>
      <c r="I32" s="30">
        <v>-0.3471962777777778</v>
      </c>
      <c r="J32" s="30">
        <v>0.56228772</v>
      </c>
      <c r="K32" s="30">
        <f t="shared" si="2"/>
        <v>0.09970714001413984</v>
      </c>
      <c r="L32" s="74">
        <f t="shared" si="3"/>
        <v>143.5731433333335</v>
      </c>
      <c r="M32" s="26">
        <f t="shared" si="4"/>
        <v>-20.945098333333334</v>
      </c>
      <c r="N32" s="62">
        <f t="shared" si="5"/>
        <v>145.07569771786802</v>
      </c>
      <c r="O32" s="31" t="str">
        <f t="shared" si="6"/>
        <v>-</v>
      </c>
      <c r="P32" s="60"/>
      <c r="Q32" s="60"/>
      <c r="R32" s="66">
        <v>16</v>
      </c>
      <c r="S32" s="84">
        <f t="shared" si="7"/>
        <v>15.22628017814942</v>
      </c>
      <c r="T32" s="85">
        <f t="shared" si="8"/>
        <v>4.366065583355145</v>
      </c>
    </row>
    <row r="33" spans="1:20" ht="12.75">
      <c r="A33" s="1">
        <v>42498</v>
      </c>
      <c r="B33" s="13">
        <v>0.11805555555555557</v>
      </c>
      <c r="C33" s="22">
        <f t="shared" si="0"/>
        <v>42498.118055555555</v>
      </c>
      <c r="D33" s="6">
        <v>47.72394805555556</v>
      </c>
      <c r="E33" s="6">
        <v>0.0018889166666666666</v>
      </c>
      <c r="F33" s="6">
        <v>1.0093823</v>
      </c>
      <c r="G33" s="6">
        <f t="shared" si="1"/>
        <v>15.845356902972409</v>
      </c>
      <c r="H33" s="25">
        <v>50.10602841666667</v>
      </c>
      <c r="I33" s="30">
        <v>-0.3452192777777778</v>
      </c>
      <c r="J33" s="30">
        <v>0.56225718</v>
      </c>
      <c r="K33" s="30">
        <f t="shared" si="2"/>
        <v>0.09971255578500833</v>
      </c>
      <c r="L33" s="74">
        <f t="shared" si="3"/>
        <v>142.92482166666645</v>
      </c>
      <c r="M33" s="26">
        <f t="shared" si="4"/>
        <v>-20.82649166666667</v>
      </c>
      <c r="N33" s="62">
        <f t="shared" si="5"/>
        <v>144.41707753557063</v>
      </c>
      <c r="O33" s="31" t="str">
        <f t="shared" si="6"/>
        <v>-</v>
      </c>
      <c r="P33" s="60"/>
      <c r="Q33" s="60"/>
      <c r="R33" s="66">
        <v>17</v>
      </c>
      <c r="S33" s="84">
        <f t="shared" si="7"/>
        <v>15.147762790835593</v>
      </c>
      <c r="T33" s="85">
        <f t="shared" si="8"/>
        <v>4.631135840616305</v>
      </c>
    </row>
    <row r="34" spans="1:20" ht="12.75">
      <c r="A34" s="1">
        <v>42498</v>
      </c>
      <c r="B34" s="13">
        <v>0.125</v>
      </c>
      <c r="C34" s="22">
        <f t="shared" si="0"/>
        <v>42498.125</v>
      </c>
      <c r="D34" s="6">
        <v>47.730668</v>
      </c>
      <c r="E34" s="6">
        <v>0.001889138888888889</v>
      </c>
      <c r="F34" s="6">
        <v>1.00938392</v>
      </c>
      <c r="G34" s="6">
        <f t="shared" si="1"/>
        <v>15.845331472135166</v>
      </c>
      <c r="H34" s="25">
        <v>50.10194197222222</v>
      </c>
      <c r="I34" s="30">
        <v>-0.34324194444444445</v>
      </c>
      <c r="J34" s="30">
        <v>0.5622267</v>
      </c>
      <c r="K34" s="30">
        <f t="shared" si="2"/>
        <v>0.09971796150248907</v>
      </c>
      <c r="L34" s="74">
        <f t="shared" si="3"/>
        <v>142.27643833333318</v>
      </c>
      <c r="M34" s="26">
        <f t="shared" si="4"/>
        <v>-20.707864999999998</v>
      </c>
      <c r="N34" s="62">
        <f t="shared" si="5"/>
        <v>143.75839744019606</v>
      </c>
      <c r="O34" s="31" t="str">
        <f t="shared" si="6"/>
        <v>-</v>
      </c>
      <c r="P34" s="60"/>
      <c r="Q34" s="60"/>
      <c r="R34" s="66">
        <v>18</v>
      </c>
      <c r="S34" s="84">
        <f t="shared" si="7"/>
        <v>15.064631248236005</v>
      </c>
      <c r="T34" s="85">
        <f t="shared" si="8"/>
        <v>4.894795409037591</v>
      </c>
    </row>
    <row r="35" spans="1:20" ht="12.75">
      <c r="A35" s="1">
        <v>42498</v>
      </c>
      <c r="B35" s="13">
        <v>0.13194444444444445</v>
      </c>
      <c r="C35" s="22">
        <f t="shared" si="0"/>
        <v>42498.131944444445</v>
      </c>
      <c r="D35" s="6">
        <v>47.73738791666667</v>
      </c>
      <c r="E35" s="6">
        <v>0.0018893611111111112</v>
      </c>
      <c r="F35" s="6">
        <v>1.00938555</v>
      </c>
      <c r="G35" s="6">
        <f t="shared" si="1"/>
        <v>15.84530588439984</v>
      </c>
      <c r="H35" s="25">
        <v>50.097854444444444</v>
      </c>
      <c r="I35" s="30">
        <v>-0.34126433333333334</v>
      </c>
      <c r="J35" s="30">
        <v>0.56219628</v>
      </c>
      <c r="K35" s="30">
        <f t="shared" si="2"/>
        <v>0.09972335716321615</v>
      </c>
      <c r="L35" s="74">
        <f t="shared" si="3"/>
        <v>141.62799166666645</v>
      </c>
      <c r="M35" s="26">
        <f t="shared" si="4"/>
        <v>-20.589221666666667</v>
      </c>
      <c r="N35" s="62">
        <f t="shared" si="5"/>
        <v>143.09965632218996</v>
      </c>
      <c r="O35" s="31" t="str">
        <f t="shared" si="6"/>
        <v>-</v>
      </c>
      <c r="P35" s="60"/>
      <c r="Q35" s="60"/>
      <c r="R35" s="66">
        <v>19</v>
      </c>
      <c r="S35" s="84">
        <f t="shared" si="7"/>
        <v>14.976910873023847</v>
      </c>
      <c r="T35" s="85">
        <f t="shared" si="8"/>
        <v>5.1569639753603385</v>
      </c>
    </row>
    <row r="36" spans="1:20" ht="12.75">
      <c r="A36" s="1">
        <v>42498</v>
      </c>
      <c r="B36" s="13">
        <v>0.1388888888888889</v>
      </c>
      <c r="C36" s="22">
        <f t="shared" si="0"/>
        <v>42498.13888888889</v>
      </c>
      <c r="D36" s="6">
        <v>47.74410780555556</v>
      </c>
      <c r="E36" s="6">
        <v>0.0018895833333333334</v>
      </c>
      <c r="F36" s="6">
        <v>1.00938718</v>
      </c>
      <c r="G36" s="6">
        <f t="shared" si="1"/>
        <v>15.84528029674715</v>
      </c>
      <c r="H36" s="25">
        <v>50.09376588888889</v>
      </c>
      <c r="I36" s="30">
        <v>-0.33928638888888885</v>
      </c>
      <c r="J36" s="30">
        <v>0.56216592</v>
      </c>
      <c r="K36" s="30">
        <f t="shared" si="2"/>
        <v>0.09972874276382934</v>
      </c>
      <c r="L36" s="74">
        <f t="shared" si="3"/>
        <v>140.97948499999987</v>
      </c>
      <c r="M36" s="26">
        <f t="shared" si="4"/>
        <v>-20.47055833333333</v>
      </c>
      <c r="N36" s="62">
        <f t="shared" si="5"/>
        <v>142.4408570671836</v>
      </c>
      <c r="O36" s="31" t="str">
        <f t="shared" si="6"/>
        <v>-</v>
      </c>
      <c r="P36" s="60"/>
      <c r="Q36" s="60"/>
      <c r="R36" s="66">
        <v>20</v>
      </c>
      <c r="S36" s="84">
        <f t="shared" si="7"/>
        <v>14.884628385675171</v>
      </c>
      <c r="T36" s="85">
        <f t="shared" si="8"/>
        <v>5.417561680499556</v>
      </c>
    </row>
    <row r="37" spans="1:20" ht="12.75">
      <c r="A37" s="1">
        <v>42498</v>
      </c>
      <c r="B37" s="13">
        <v>0.14583333333333334</v>
      </c>
      <c r="C37" s="22">
        <f t="shared" si="0"/>
        <v>42498.145833333336</v>
      </c>
      <c r="D37" s="6">
        <v>47.750827666666666</v>
      </c>
      <c r="E37" s="6">
        <v>0.001889777777777778</v>
      </c>
      <c r="F37" s="6">
        <v>1.0093888</v>
      </c>
      <c r="G37" s="6">
        <f t="shared" si="1"/>
        <v>15.845254866155804</v>
      </c>
      <c r="H37" s="25">
        <v>50.08967627777778</v>
      </c>
      <c r="I37" s="30">
        <v>-0.33730816666666663</v>
      </c>
      <c r="J37" s="30">
        <v>0.56213563</v>
      </c>
      <c r="K37" s="30">
        <f t="shared" si="2"/>
        <v>0.09973411652677391</v>
      </c>
      <c r="L37" s="74">
        <f t="shared" si="3"/>
        <v>140.33091666666664</v>
      </c>
      <c r="M37" s="26">
        <f t="shared" si="4"/>
        <v>-20.351876666666662</v>
      </c>
      <c r="N37" s="62">
        <f t="shared" si="5"/>
        <v>141.7819985669165</v>
      </c>
      <c r="O37" s="31" t="str">
        <f t="shared" si="6"/>
        <v>-</v>
      </c>
      <c r="P37" s="60"/>
      <c r="Q37" s="60"/>
      <c r="R37" s="66">
        <v>21</v>
      </c>
      <c r="S37" s="84">
        <f t="shared" si="7"/>
        <v>14.787811896329584</v>
      </c>
      <c r="T37" s="85">
        <f t="shared" si="8"/>
        <v>5.676509143869798</v>
      </c>
    </row>
    <row r="38" spans="1:20" ht="12.75">
      <c r="A38" s="1">
        <v>42498</v>
      </c>
      <c r="B38" s="13">
        <v>0.15277777777777776</v>
      </c>
      <c r="C38" s="22">
        <f t="shared" si="0"/>
        <v>42498.15277777778</v>
      </c>
      <c r="D38" s="6">
        <v>47.75754752777778</v>
      </c>
      <c r="E38" s="6">
        <v>0.00189</v>
      </c>
      <c r="F38" s="6">
        <v>1.00939043</v>
      </c>
      <c r="G38" s="6">
        <f t="shared" si="1"/>
        <v>15.845229278667881</v>
      </c>
      <c r="H38" s="25">
        <v>50.085585611111114</v>
      </c>
      <c r="I38" s="30">
        <v>-0.3353296111111111</v>
      </c>
      <c r="J38" s="30">
        <v>0.56210539</v>
      </c>
      <c r="K38" s="30">
        <f t="shared" si="2"/>
        <v>0.0997394819969107</v>
      </c>
      <c r="L38" s="74">
        <f aca="true" t="shared" si="9" ref="L38:L101">(H38-D38)*60</f>
        <v>139.68228499999995</v>
      </c>
      <c r="M38" s="26">
        <f aca="true" t="shared" si="10" ref="M38:M101">(I38-E38)*60</f>
        <v>-20.233176666666665</v>
      </c>
      <c r="N38" s="62">
        <f t="shared" si="5"/>
        <v>141.1230787619045</v>
      </c>
      <c r="O38" s="31" t="str">
        <f t="shared" si="6"/>
        <v>-</v>
      </c>
      <c r="P38" s="60"/>
      <c r="Q38" s="60"/>
      <c r="R38" s="66">
        <v>22</v>
      </c>
      <c r="S38" s="84">
        <f t="shared" si="7"/>
        <v>14.686490896227626</v>
      </c>
      <c r="T38" s="85">
        <f t="shared" si="8"/>
        <v>5.933727487565237</v>
      </c>
    </row>
    <row r="39" spans="1:20" ht="12.75">
      <c r="A39" s="1">
        <v>42498</v>
      </c>
      <c r="B39" s="13">
        <v>0.15972222222222224</v>
      </c>
      <c r="C39" s="22">
        <f t="shared" si="0"/>
        <v>42498.15972222222</v>
      </c>
      <c r="D39" s="6">
        <v>47.764267333333336</v>
      </c>
      <c r="E39" s="6">
        <v>0.0018902222222222222</v>
      </c>
      <c r="F39" s="6">
        <v>1.00939206</v>
      </c>
      <c r="G39" s="6">
        <f t="shared" si="1"/>
        <v>15.845203691262608</v>
      </c>
      <c r="H39" s="25">
        <v>50.08149391666667</v>
      </c>
      <c r="I39" s="30">
        <v>-0.3333507777777778</v>
      </c>
      <c r="J39" s="30">
        <v>0.56207521</v>
      </c>
      <c r="K39" s="30">
        <f t="shared" si="2"/>
        <v>0.09974483739688764</v>
      </c>
      <c r="L39" s="74">
        <f t="shared" si="9"/>
        <v>139.03359500000022</v>
      </c>
      <c r="M39" s="26">
        <f t="shared" si="10"/>
        <v>-20.11446</v>
      </c>
      <c r="N39" s="62">
        <f t="shared" si="5"/>
        <v>140.4641031435874</v>
      </c>
      <c r="O39" s="31" t="str">
        <f t="shared" si="6"/>
        <v>-</v>
      </c>
      <c r="P39" s="60"/>
      <c r="Q39" s="60"/>
      <c r="R39" s="66">
        <v>23</v>
      </c>
      <c r="S39" s="84">
        <f t="shared" si="7"/>
        <v>14.580696248727445</v>
      </c>
      <c r="T39" s="85">
        <f t="shared" si="8"/>
        <v>6.189138360386655</v>
      </c>
    </row>
    <row r="40" spans="1:20" ht="12.75">
      <c r="A40" s="1">
        <v>42498</v>
      </c>
      <c r="B40" s="13">
        <v>0.16666666666666666</v>
      </c>
      <c r="C40" s="22">
        <f t="shared" si="0"/>
        <v>42498.166666666664</v>
      </c>
      <c r="D40" s="6">
        <v>47.77098713888889</v>
      </c>
      <c r="E40" s="6">
        <v>0.0018904444444444444</v>
      </c>
      <c r="F40" s="6">
        <v>1.00939368</v>
      </c>
      <c r="G40" s="6">
        <f t="shared" si="1"/>
        <v>15.845178260917155</v>
      </c>
      <c r="H40" s="25">
        <v>50.07740116666667</v>
      </c>
      <c r="I40" s="30">
        <v>-0.3313716388888889</v>
      </c>
      <c r="J40" s="30">
        <v>0.56204509</v>
      </c>
      <c r="K40" s="30">
        <f t="shared" si="2"/>
        <v>0.09975018272336739</v>
      </c>
      <c r="L40" s="74">
        <f t="shared" si="9"/>
        <v>138.3848416666666</v>
      </c>
      <c r="M40" s="26">
        <f t="shared" si="10"/>
        <v>-19.995724999999997</v>
      </c>
      <c r="N40" s="62">
        <f t="shared" si="5"/>
        <v>139.80506659375635</v>
      </c>
      <c r="O40" s="31" t="str">
        <f t="shared" si="6"/>
        <v>-</v>
      </c>
      <c r="P40" s="60"/>
      <c r="Q40" s="60"/>
      <c r="R40" s="66">
        <v>24</v>
      </c>
      <c r="S40" s="84">
        <f t="shared" si="7"/>
        <v>14.470460179903524</v>
      </c>
      <c r="T40" s="85">
        <f t="shared" si="8"/>
        <v>6.442663961707971</v>
      </c>
    </row>
    <row r="41" spans="1:20" ht="12.75">
      <c r="A41" s="1">
        <v>42498</v>
      </c>
      <c r="B41" s="13">
        <v>0.17361111111111113</v>
      </c>
      <c r="C41" s="22">
        <f t="shared" si="0"/>
        <v>42498.17361111111</v>
      </c>
      <c r="D41" s="6">
        <v>47.777706916666666</v>
      </c>
      <c r="E41" s="6">
        <v>0.001890638888888889</v>
      </c>
      <c r="F41" s="6">
        <v>1.00939531</v>
      </c>
      <c r="G41" s="6">
        <f t="shared" si="1"/>
        <v>15.845152673676644</v>
      </c>
      <c r="H41" s="25">
        <v>50.07330738888889</v>
      </c>
      <c r="I41" s="30">
        <v>-0.3293922222222222</v>
      </c>
      <c r="J41" s="30">
        <v>0.56201504</v>
      </c>
      <c r="K41" s="30">
        <f t="shared" si="2"/>
        <v>0.09975551619805666</v>
      </c>
      <c r="L41" s="74">
        <f t="shared" si="9"/>
        <v>137.73602833333356</v>
      </c>
      <c r="M41" s="26">
        <f t="shared" si="10"/>
        <v>-19.876971666666666</v>
      </c>
      <c r="N41" s="62">
        <f t="shared" si="5"/>
        <v>139.1459727182268</v>
      </c>
      <c r="O41" s="31" t="str">
        <f t="shared" si="6"/>
        <v>-</v>
      </c>
      <c r="P41" s="60"/>
      <c r="Q41" s="60"/>
      <c r="R41" s="66">
        <v>25</v>
      </c>
      <c r="S41" s="84">
        <f t="shared" si="7"/>
        <v>14.355816268730312</v>
      </c>
      <c r="T41" s="85">
        <f t="shared" si="8"/>
        <v>6.6942270651750615</v>
      </c>
    </row>
    <row r="42" spans="1:20" ht="12.75">
      <c r="A42" s="1">
        <v>42498</v>
      </c>
      <c r="B42" s="13">
        <v>0.18055555555555555</v>
      </c>
      <c r="C42" s="22">
        <f t="shared" si="0"/>
        <v>42498.180555555555</v>
      </c>
      <c r="D42" s="6">
        <v>47.78442666666666</v>
      </c>
      <c r="E42" s="6">
        <v>0.0018908611111111112</v>
      </c>
      <c r="F42" s="6">
        <v>1.00939693</v>
      </c>
      <c r="G42" s="6">
        <f t="shared" si="1"/>
        <v>15.84512724349495</v>
      </c>
      <c r="H42" s="25">
        <v>50.06921258333334</v>
      </c>
      <c r="I42" s="30">
        <v>-0.3274124722222222</v>
      </c>
      <c r="J42" s="30">
        <v>0.56198504</v>
      </c>
      <c r="K42" s="30">
        <f t="shared" si="2"/>
        <v>0.09976084136736355</v>
      </c>
      <c r="L42" s="74">
        <f t="shared" si="9"/>
        <v>137.08715500000068</v>
      </c>
      <c r="M42" s="26">
        <f t="shared" si="10"/>
        <v>-19.758199999999995</v>
      </c>
      <c r="N42" s="62">
        <f t="shared" si="5"/>
        <v>138.48682111479008</v>
      </c>
      <c r="O42" s="31" t="str">
        <f t="shared" si="6"/>
        <v>-</v>
      </c>
      <c r="P42" s="60"/>
      <c r="Q42" s="60"/>
      <c r="R42" s="66">
        <v>26</v>
      </c>
      <c r="S42" s="84">
        <f t="shared" si="7"/>
        <v>14.236799436853728</v>
      </c>
      <c r="T42" s="85">
        <f t="shared" si="8"/>
        <v>6.943751042229667</v>
      </c>
    </row>
    <row r="43" spans="1:20" ht="12.75">
      <c r="A43" s="1">
        <v>42498</v>
      </c>
      <c r="B43" s="13">
        <v>0.1875</v>
      </c>
      <c r="C43" s="22">
        <f t="shared" si="0"/>
        <v>42498.1875</v>
      </c>
      <c r="D43" s="6">
        <v>47.79114638888889</v>
      </c>
      <c r="E43" s="6">
        <v>0.0018910833333333334</v>
      </c>
      <c r="F43" s="6">
        <v>1.00939856</v>
      </c>
      <c r="G43" s="6">
        <f t="shared" si="1"/>
        <v>15.845101656419212</v>
      </c>
      <c r="H43" s="25">
        <v>50.065116749999994</v>
      </c>
      <c r="I43" s="30">
        <v>-0.3254324444444444</v>
      </c>
      <c r="J43" s="30">
        <v>0.5619551</v>
      </c>
      <c r="K43" s="30">
        <f t="shared" si="2"/>
        <v>0.0997661564531961</v>
      </c>
      <c r="L43" s="74">
        <f t="shared" si="9"/>
        <v>136.43822166666624</v>
      </c>
      <c r="M43" s="26">
        <f t="shared" si="10"/>
        <v>-19.639411666666664</v>
      </c>
      <c r="N43" s="62">
        <f aca="true" t="shared" si="11" ref="N43:N106">DEGREES(ACOS(COS(RADIANS(H43-D43))*COS(RADIANS(I43))))*60</f>
        <v>137.82761232894322</v>
      </c>
      <c r="O43" s="31" t="str">
        <f t="shared" si="6"/>
        <v>-</v>
      </c>
      <c r="P43" s="60"/>
      <c r="Q43" s="60"/>
      <c r="R43" s="66">
        <v>27</v>
      </c>
      <c r="S43" s="84">
        <f t="shared" si="7"/>
        <v>14.113445937953706</v>
      </c>
      <c r="T43" s="85">
        <f t="shared" si="8"/>
        <v>7.191159885451182</v>
      </c>
    </row>
    <row r="44" spans="1:20" ht="12.75">
      <c r="A44" s="1">
        <v>42498</v>
      </c>
      <c r="B44" s="13">
        <v>0.19444444444444445</v>
      </c>
      <c r="C44" s="22">
        <f t="shared" si="0"/>
        <v>42498.194444444445</v>
      </c>
      <c r="D44" s="6">
        <v>47.79786608333333</v>
      </c>
      <c r="E44" s="6">
        <v>0.0018912777777777777</v>
      </c>
      <c r="F44" s="6">
        <v>1.00940018</v>
      </c>
      <c r="G44" s="6">
        <f t="shared" si="1"/>
        <v>15.845076226401272</v>
      </c>
      <c r="H44" s="25">
        <v>50.061019888888886</v>
      </c>
      <c r="I44" s="30">
        <v>-0.32345213888888885</v>
      </c>
      <c r="J44" s="30">
        <v>0.56192523</v>
      </c>
      <c r="K44" s="30">
        <f t="shared" si="2"/>
        <v>0.09977145967671082</v>
      </c>
      <c r="L44" s="74">
        <f t="shared" si="9"/>
        <v>135.78922833333323</v>
      </c>
      <c r="M44" s="26">
        <f t="shared" si="10"/>
        <v>-19.520604999999996</v>
      </c>
      <c r="N44" s="62">
        <f t="shared" si="11"/>
        <v>137.16834643380957</v>
      </c>
      <c r="O44" s="31" t="str">
        <f t="shared" si="6"/>
        <v>-</v>
      </c>
      <c r="P44" s="60"/>
      <c r="Q44" s="60"/>
      <c r="R44" s="66">
        <v>28</v>
      </c>
      <c r="S44" s="84">
        <f t="shared" si="7"/>
        <v>13.985793346700962</v>
      </c>
      <c r="T44" s="85">
        <f t="shared" si="8"/>
        <v>7.436378231709259</v>
      </c>
    </row>
    <row r="45" spans="1:20" ht="12.75">
      <c r="A45" s="1">
        <v>42498</v>
      </c>
      <c r="B45" s="13">
        <v>0.20138888888888887</v>
      </c>
      <c r="C45" s="22">
        <f t="shared" si="0"/>
        <v>42498.20138888889</v>
      </c>
      <c r="D45" s="6">
        <v>47.804585777777774</v>
      </c>
      <c r="E45" s="6">
        <v>0.0018915</v>
      </c>
      <c r="F45" s="6">
        <v>1.00940181</v>
      </c>
      <c r="G45" s="6">
        <f t="shared" si="1"/>
        <v>15.845050639490301</v>
      </c>
      <c r="H45" s="25">
        <v>50.056922</v>
      </c>
      <c r="I45" s="30">
        <v>-0.32147149999999997</v>
      </c>
      <c r="J45" s="30">
        <v>0.56189541</v>
      </c>
      <c r="K45" s="30">
        <f t="shared" si="2"/>
        <v>0.09977675458546897</v>
      </c>
      <c r="L45" s="74">
        <f t="shared" si="9"/>
        <v>135.14017333333356</v>
      </c>
      <c r="M45" s="26">
        <f t="shared" si="10"/>
        <v>-19.40178</v>
      </c>
      <c r="N45" s="62">
        <f t="shared" si="11"/>
        <v>136.50902138321146</v>
      </c>
      <c r="O45" s="31" t="str">
        <f t="shared" si="6"/>
        <v>-</v>
      </c>
      <c r="P45" s="60"/>
      <c r="Q45" s="60"/>
      <c r="R45" s="66">
        <v>29</v>
      </c>
      <c r="S45" s="84">
        <f t="shared" si="7"/>
        <v>13.85388054731139</v>
      </c>
      <c r="T45" s="85">
        <f t="shared" si="8"/>
        <v>7.679331385120144</v>
      </c>
    </row>
    <row r="46" spans="1:20" ht="12.75">
      <c r="A46" s="1">
        <v>42498</v>
      </c>
      <c r="B46" s="13">
        <v>0.20833333333333334</v>
      </c>
      <c r="C46" s="22">
        <f t="shared" si="0"/>
        <v>42498.208333333336</v>
      </c>
      <c r="D46" s="6">
        <v>47.81130544444444</v>
      </c>
      <c r="E46" s="6">
        <v>0.0018917222222222222</v>
      </c>
      <c r="F46" s="6">
        <v>1.00940343</v>
      </c>
      <c r="G46" s="6">
        <f t="shared" si="1"/>
        <v>15.84502520963612</v>
      </c>
      <c r="H46" s="25">
        <v>50.05282311111111</v>
      </c>
      <c r="I46" s="30">
        <v>-0.3194905833333333</v>
      </c>
      <c r="J46" s="30">
        <v>0.56186565</v>
      </c>
      <c r="K46" s="30">
        <f t="shared" si="2"/>
        <v>0.09978203940082736</v>
      </c>
      <c r="L46" s="74">
        <f t="shared" si="9"/>
        <v>134.49106</v>
      </c>
      <c r="M46" s="26">
        <f t="shared" si="10"/>
        <v>-19.28293833333333</v>
      </c>
      <c r="N46" s="62">
        <f t="shared" si="11"/>
        <v>135.84964102496306</v>
      </c>
      <c r="O46" s="31" t="str">
        <f t="shared" si="6"/>
        <v>-</v>
      </c>
      <c r="P46" s="60"/>
      <c r="Q46" s="60"/>
      <c r="R46" s="66">
        <v>30</v>
      </c>
      <c r="S46" s="84">
        <f t="shared" si="7"/>
        <v>13.717747721701555</v>
      </c>
      <c r="T46" s="85">
        <f t="shared" si="8"/>
        <v>7.919945339799766</v>
      </c>
    </row>
    <row r="47" spans="1:20" ht="12.75">
      <c r="A47" s="1">
        <v>42498</v>
      </c>
      <c r="B47" s="13">
        <v>0.2152777777777778</v>
      </c>
      <c r="C47" s="22">
        <f t="shared" si="0"/>
        <v>42498.21527777778</v>
      </c>
      <c r="D47" s="6">
        <v>47.81802505555556</v>
      </c>
      <c r="E47" s="6">
        <v>0.0018919166666666667</v>
      </c>
      <c r="F47" s="6">
        <v>1.00940506</v>
      </c>
      <c r="G47" s="6">
        <f t="shared" si="1"/>
        <v>15.84499962288991</v>
      </c>
      <c r="H47" s="25">
        <v>50.04872319444444</v>
      </c>
      <c r="I47" s="30">
        <v>-0.31750938888888885</v>
      </c>
      <c r="J47" s="30">
        <v>0.56183596</v>
      </c>
      <c r="K47" s="30">
        <f t="shared" si="2"/>
        <v>0.09978731234339551</v>
      </c>
      <c r="L47" s="74">
        <f t="shared" si="9"/>
        <v>133.84188833333297</v>
      </c>
      <c r="M47" s="26">
        <f t="shared" si="10"/>
        <v>-19.164078333333332</v>
      </c>
      <c r="N47" s="62">
        <f t="shared" si="11"/>
        <v>135.1902054366701</v>
      </c>
      <c r="O47" s="31" t="str">
        <f t="shared" si="6"/>
        <v>-</v>
      </c>
      <c r="P47" s="60"/>
      <c r="Q47" s="60"/>
      <c r="R47" s="66">
        <v>31</v>
      </c>
      <c r="S47" s="84">
        <f t="shared" si="7"/>
        <v>13.57743633724888</v>
      </c>
      <c r="T47" s="85">
        <f t="shared" si="8"/>
        <v>8.158146802406653</v>
      </c>
    </row>
    <row r="48" spans="1:20" ht="12.75">
      <c r="A48" s="1">
        <v>42498</v>
      </c>
      <c r="B48" s="13">
        <v>0.2222222222222222</v>
      </c>
      <c r="C48" s="22">
        <f t="shared" si="0"/>
        <v>42498.22222222222</v>
      </c>
      <c r="D48" s="6">
        <v>47.82474466666667</v>
      </c>
      <c r="E48" s="6">
        <v>0.001892138888888889</v>
      </c>
      <c r="F48" s="6">
        <v>1.00940668</v>
      </c>
      <c r="G48" s="6">
        <f t="shared" si="1"/>
        <v>15.84497419319948</v>
      </c>
      <c r="H48" s="25">
        <v>50.044622249999996</v>
      </c>
      <c r="I48" s="30">
        <v>-0.3155278611111111</v>
      </c>
      <c r="J48" s="30">
        <v>0.56180632</v>
      </c>
      <c r="K48" s="30">
        <f t="shared" si="2"/>
        <v>0.09979257696188157</v>
      </c>
      <c r="L48" s="74">
        <f t="shared" si="9"/>
        <v>133.19265499999972</v>
      </c>
      <c r="M48" s="26">
        <f t="shared" si="10"/>
        <v>-19.045199999999998</v>
      </c>
      <c r="N48" s="62">
        <f t="shared" si="11"/>
        <v>134.5307109284376</v>
      </c>
      <c r="O48" s="31" t="str">
        <f t="shared" si="6"/>
        <v>-</v>
      </c>
      <c r="P48" s="60"/>
      <c r="Q48" s="60"/>
      <c r="R48" s="66">
        <v>32</v>
      </c>
      <c r="S48" s="84">
        <f t="shared" si="7"/>
        <v>13.432989134160302</v>
      </c>
      <c r="T48" s="85">
        <f t="shared" si="8"/>
        <v>8.393863214467785</v>
      </c>
    </row>
    <row r="49" spans="1:20" ht="12.75">
      <c r="A49" s="1">
        <v>42498</v>
      </c>
      <c r="B49" s="13">
        <v>0.22916666666666666</v>
      </c>
      <c r="C49" s="22">
        <f t="shared" si="0"/>
        <v>42498.229166666664</v>
      </c>
      <c r="D49" s="6">
        <v>47.83146427777778</v>
      </c>
      <c r="E49" s="6">
        <v>0.0018923333333333333</v>
      </c>
      <c r="F49" s="6">
        <v>1.00940831</v>
      </c>
      <c r="G49" s="6">
        <f t="shared" si="1"/>
        <v>15.844948606618036</v>
      </c>
      <c r="H49" s="25">
        <v>50.04052033333333</v>
      </c>
      <c r="I49" s="30">
        <v>-0.31354608333333334</v>
      </c>
      <c r="J49" s="30">
        <v>0.56177674</v>
      </c>
      <c r="K49" s="30">
        <f t="shared" si="2"/>
        <v>0.09979783147709438</v>
      </c>
      <c r="L49" s="74">
        <f t="shared" si="9"/>
        <v>132.543363333333</v>
      </c>
      <c r="M49" s="26">
        <f t="shared" si="10"/>
        <v>-18.926305</v>
      </c>
      <c r="N49" s="62">
        <f t="shared" si="11"/>
        <v>133.87116158520988</v>
      </c>
      <c r="O49" s="31" t="str">
        <f t="shared" si="6"/>
        <v>-</v>
      </c>
      <c r="P49" s="60"/>
      <c r="Q49" s="60"/>
      <c r="R49" s="66">
        <v>33</v>
      </c>
      <c r="S49" s="84">
        <f t="shared" si="7"/>
        <v>13.28445011245317</v>
      </c>
      <c r="T49" s="85">
        <f t="shared" si="8"/>
        <v>8.627022774480611</v>
      </c>
    </row>
    <row r="50" spans="1:20" ht="12.75">
      <c r="A50" s="1">
        <v>42498</v>
      </c>
      <c r="B50" s="13">
        <v>0.23611111111111113</v>
      </c>
      <c r="C50" s="22">
        <f t="shared" si="0"/>
        <v>42498.23611111111</v>
      </c>
      <c r="D50" s="6">
        <v>47.83818383333334</v>
      </c>
      <c r="E50" s="6">
        <v>0.0018925555555555555</v>
      </c>
      <c r="F50" s="6">
        <v>1.00940993</v>
      </c>
      <c r="G50" s="6">
        <f t="shared" si="1"/>
        <v>15.84492317709136</v>
      </c>
      <c r="H50" s="25">
        <v>50.036417388888886</v>
      </c>
      <c r="I50" s="30">
        <v>-0.311564</v>
      </c>
      <c r="J50" s="30">
        <v>0.56174723</v>
      </c>
      <c r="K50" s="30">
        <f t="shared" si="2"/>
        <v>0.09980307410909967</v>
      </c>
      <c r="L50" s="74">
        <f t="shared" si="9"/>
        <v>131.8940133333328</v>
      </c>
      <c r="M50" s="26">
        <f t="shared" si="10"/>
        <v>-18.807393333333334</v>
      </c>
      <c r="N50" s="62">
        <f t="shared" si="11"/>
        <v>133.21155702072508</v>
      </c>
      <c r="O50" s="31" t="str">
        <f t="shared" si="6"/>
        <v>-</v>
      </c>
      <c r="P50" s="60"/>
      <c r="Q50" s="60"/>
      <c r="R50" s="66">
        <v>34</v>
      </c>
      <c r="S50" s="84">
        <f t="shared" si="7"/>
        <v>13.131864518552426</v>
      </c>
      <c r="T50" s="85">
        <f aca="true" t="shared" si="12" ref="T50:T113">$S$9*SIN(RADIANS(R50))</f>
        <v>8.857554459784486</v>
      </c>
    </row>
    <row r="51" spans="1:20" ht="12.75">
      <c r="A51" s="1">
        <v>42498</v>
      </c>
      <c r="B51" s="13">
        <v>0.24305555555555555</v>
      </c>
      <c r="C51" s="22">
        <f t="shared" si="0"/>
        <v>42498.243055555555</v>
      </c>
      <c r="D51" s="6">
        <v>47.844903361111115</v>
      </c>
      <c r="E51" s="6">
        <v>0.0018927500000000001</v>
      </c>
      <c r="F51" s="6">
        <v>1.00941155</v>
      </c>
      <c r="G51" s="6">
        <f t="shared" si="1"/>
        <v>15.844897747646305</v>
      </c>
      <c r="H51" s="25">
        <v>50.03231347222222</v>
      </c>
      <c r="I51" s="30">
        <v>-0.3095816111111111</v>
      </c>
      <c r="J51" s="30">
        <v>0.56171777</v>
      </c>
      <c r="K51" s="30">
        <f t="shared" si="2"/>
        <v>0.09980830840774624</v>
      </c>
      <c r="L51" s="74">
        <f t="shared" si="9"/>
        <v>131.24460666666636</v>
      </c>
      <c r="M51" s="26">
        <f t="shared" si="10"/>
        <v>-18.688461666666665</v>
      </c>
      <c r="N51" s="62">
        <f t="shared" si="11"/>
        <v>132.55189897013108</v>
      </c>
      <c r="O51" s="31" t="str">
        <f t="shared" si="6"/>
        <v>-</v>
      </c>
      <c r="P51" s="60"/>
      <c r="Q51" s="60"/>
      <c r="R51" s="66">
        <v>35</v>
      </c>
      <c r="S51" s="84">
        <f t="shared" si="7"/>
        <v>12.975278831508106</v>
      </c>
      <c r="T51" s="85">
        <f t="shared" si="12"/>
        <v>9.08538804819485</v>
      </c>
    </row>
    <row r="52" spans="1:20" ht="12.75">
      <c r="A52" s="1">
        <v>42498</v>
      </c>
      <c r="B52" s="13">
        <v>0.25</v>
      </c>
      <c r="C52" s="22">
        <f t="shared" si="0"/>
        <v>42498.25</v>
      </c>
      <c r="D52" s="6">
        <v>47.85162288888889</v>
      </c>
      <c r="E52" s="6">
        <v>0.0018929722222222223</v>
      </c>
      <c r="F52" s="6">
        <v>1.00941318</v>
      </c>
      <c r="G52" s="6">
        <f t="shared" si="1"/>
        <v>15.844872161311752</v>
      </c>
      <c r="H52" s="25">
        <v>50.02820852777778</v>
      </c>
      <c r="I52" s="30">
        <v>-0.3075989444444444</v>
      </c>
      <c r="J52" s="30">
        <v>0.56168838</v>
      </c>
      <c r="K52" s="30">
        <f t="shared" si="2"/>
        <v>0.09981353081627123</v>
      </c>
      <c r="L52" s="74">
        <f t="shared" si="9"/>
        <v>130.59513833333327</v>
      </c>
      <c r="M52" s="26">
        <f t="shared" si="10"/>
        <v>-18.569515</v>
      </c>
      <c r="N52" s="62">
        <f t="shared" si="11"/>
        <v>131.89218280252774</v>
      </c>
      <c r="O52" s="31" t="str">
        <f t="shared" si="6"/>
        <v>-</v>
      </c>
      <c r="P52" s="60"/>
      <c r="Q52" s="60"/>
      <c r="R52" s="66">
        <v>36</v>
      </c>
      <c r="S52" s="84">
        <f t="shared" si="7"/>
        <v>12.814740748837359</v>
      </c>
      <c r="T52" s="85">
        <f t="shared" si="12"/>
        <v>9.310454139393606</v>
      </c>
    </row>
    <row r="53" spans="1:20" ht="12.75">
      <c r="A53" s="1">
        <v>42498</v>
      </c>
      <c r="B53" s="13">
        <v>0.2569444444444445</v>
      </c>
      <c r="C53" s="22">
        <f t="shared" si="0"/>
        <v>42498.256944444445</v>
      </c>
      <c r="D53" s="6">
        <v>47.85834238888889</v>
      </c>
      <c r="E53" s="6">
        <v>0.0018931666666666667</v>
      </c>
      <c r="F53" s="6">
        <v>1.0094148</v>
      </c>
      <c r="G53" s="6">
        <f t="shared" si="1"/>
        <v>15.844846732030447</v>
      </c>
      <c r="H53" s="25">
        <v>50.02410261111111</v>
      </c>
      <c r="I53" s="30">
        <v>-0.305616</v>
      </c>
      <c r="J53" s="30">
        <v>0.56165904</v>
      </c>
      <c r="K53" s="30">
        <f t="shared" si="2"/>
        <v>0.09981874488528035</v>
      </c>
      <c r="L53" s="74">
        <f t="shared" si="9"/>
        <v>129.94561333333309</v>
      </c>
      <c r="M53" s="26">
        <f t="shared" si="10"/>
        <v>-18.45055</v>
      </c>
      <c r="N53" s="62">
        <f t="shared" si="11"/>
        <v>131.23241355591142</v>
      </c>
      <c r="O53" s="31" t="str">
        <f t="shared" si="6"/>
        <v>-</v>
      </c>
      <c r="P53" s="60"/>
      <c r="Q53" s="60"/>
      <c r="R53" s="66">
        <v>37</v>
      </c>
      <c r="S53" s="84">
        <f t="shared" si="7"/>
        <v>12.650299171995334</v>
      </c>
      <c r="T53" s="85">
        <f t="shared" si="12"/>
        <v>9.532684176069107</v>
      </c>
    </row>
    <row r="54" spans="1:20" ht="12.75">
      <c r="A54" s="1">
        <v>42498</v>
      </c>
      <c r="B54" s="13">
        <v>0.2638888888888889</v>
      </c>
      <c r="C54" s="22">
        <f t="shared" si="0"/>
        <v>42498.26388888889</v>
      </c>
      <c r="D54" s="6">
        <v>47.865061861111116</v>
      </c>
      <c r="E54" s="6">
        <v>0.001893388888888889</v>
      </c>
      <c r="F54" s="6">
        <v>1.00941642</v>
      </c>
      <c r="G54" s="6">
        <f t="shared" si="1"/>
        <v>15.844821302830765</v>
      </c>
      <c r="H54" s="25">
        <v>50.01999572222222</v>
      </c>
      <c r="I54" s="30">
        <v>-0.30363277777777775</v>
      </c>
      <c r="J54" s="30">
        <v>0.56162977</v>
      </c>
      <c r="K54" s="30">
        <f t="shared" si="2"/>
        <v>0.09982394705727844</v>
      </c>
      <c r="L54" s="74">
        <f t="shared" si="9"/>
        <v>129.29603166666624</v>
      </c>
      <c r="M54" s="26">
        <f t="shared" si="10"/>
        <v>-18.33157</v>
      </c>
      <c r="N54" s="62">
        <f t="shared" si="11"/>
        <v>130.57259131956613</v>
      </c>
      <c r="O54" s="31" t="str">
        <f t="shared" si="6"/>
        <v>-</v>
      </c>
      <c r="P54" s="60"/>
      <c r="Q54" s="60"/>
      <c r="R54" s="66">
        <v>38</v>
      </c>
      <c r="S54" s="84">
        <f t="shared" si="7"/>
        <v>12.48200419147932</v>
      </c>
      <c r="T54" s="85">
        <f t="shared" si="12"/>
        <v>9.752010464799394</v>
      </c>
    </row>
    <row r="55" spans="1:20" ht="12.75">
      <c r="A55" s="1">
        <v>42498</v>
      </c>
      <c r="B55" s="13">
        <v>0.2708333333333333</v>
      </c>
      <c r="C55" s="22">
        <f t="shared" si="0"/>
        <v>42498.270833333336</v>
      </c>
      <c r="D55" s="6">
        <v>47.87178130555556</v>
      </c>
      <c r="E55" s="6">
        <v>0.0018935833333333335</v>
      </c>
      <c r="F55" s="6">
        <v>1.00941805</v>
      </c>
      <c r="G55" s="6">
        <f t="shared" si="1"/>
        <v>15.844795716743093</v>
      </c>
      <c r="H55" s="25">
        <v>50.01588780555556</v>
      </c>
      <c r="I55" s="30">
        <v>-0.30164925</v>
      </c>
      <c r="J55" s="30">
        <v>0.56160055</v>
      </c>
      <c r="K55" s="30">
        <f t="shared" si="2"/>
        <v>0.09982914088362532</v>
      </c>
      <c r="L55" s="74">
        <f t="shared" si="9"/>
        <v>128.64638999999997</v>
      </c>
      <c r="M55" s="26">
        <f t="shared" si="10"/>
        <v>-18.21257</v>
      </c>
      <c r="N55" s="62">
        <f t="shared" si="11"/>
        <v>129.91271265167163</v>
      </c>
      <c r="O55" s="31" t="str">
        <f t="shared" si="6"/>
        <v>-</v>
      </c>
      <c r="P55" s="60"/>
      <c r="Q55" s="60"/>
      <c r="R55" s="66">
        <v>39</v>
      </c>
      <c r="S55" s="84">
        <f t="shared" si="7"/>
        <v>12.309907071570693</v>
      </c>
      <c r="T55" s="85">
        <f t="shared" si="12"/>
        <v>9.968366196672253</v>
      </c>
    </row>
    <row r="56" spans="1:20" ht="12.75">
      <c r="A56" s="1">
        <v>42498</v>
      </c>
      <c r="B56" s="13">
        <v>0.2777777777777778</v>
      </c>
      <c r="C56" s="22">
        <f t="shared" si="0"/>
        <v>42498.27777777778</v>
      </c>
      <c r="D56" s="6">
        <v>47.87850072222222</v>
      </c>
      <c r="E56" s="6">
        <v>0.0018938055555555557</v>
      </c>
      <c r="F56" s="6">
        <v>1.00941967</v>
      </c>
      <c r="G56" s="6">
        <f t="shared" si="1"/>
        <v>15.84477028770716</v>
      </c>
      <c r="H56" s="25">
        <v>50.011778944444444</v>
      </c>
      <c r="I56" s="30">
        <v>-0.2996654166666667</v>
      </c>
      <c r="J56" s="30">
        <v>0.5615714</v>
      </c>
      <c r="K56" s="30">
        <f t="shared" si="2"/>
        <v>0.09983432280609635</v>
      </c>
      <c r="L56" s="74">
        <f t="shared" si="9"/>
        <v>127.99669333333341</v>
      </c>
      <c r="M56" s="26">
        <f t="shared" si="10"/>
        <v>-18.093553333333336</v>
      </c>
      <c r="N56" s="62">
        <f t="shared" si="11"/>
        <v>129.25278259728435</v>
      </c>
      <c r="O56" s="31" t="str">
        <f t="shared" si="6"/>
        <v>-</v>
      </c>
      <c r="P56" s="60"/>
      <c r="Q56" s="60"/>
      <c r="R56" s="66">
        <v>40</v>
      </c>
      <c r="S56" s="84">
        <f t="shared" si="7"/>
        <v>12.134060234719316</v>
      </c>
      <c r="T56" s="85">
        <f t="shared" si="12"/>
        <v>10.181685467635877</v>
      </c>
    </row>
    <row r="57" spans="1:20" ht="12.75">
      <c r="A57" s="1">
        <v>42498</v>
      </c>
      <c r="B57" s="13">
        <v>0.2847222222222222</v>
      </c>
      <c r="C57" s="22">
        <f t="shared" si="0"/>
        <v>42498.28472222222</v>
      </c>
      <c r="D57" s="6">
        <v>47.88522013888889</v>
      </c>
      <c r="E57" s="6">
        <v>0.0018939999999999999</v>
      </c>
      <c r="F57" s="6">
        <v>1.00942129</v>
      </c>
      <c r="G57" s="6">
        <f t="shared" si="1"/>
        <v>15.844744858752847</v>
      </c>
      <c r="H57" s="25">
        <v>50.00766908333333</v>
      </c>
      <c r="I57" s="30">
        <v>-0.29768133333333335</v>
      </c>
      <c r="J57" s="30">
        <v>0.5615423</v>
      </c>
      <c r="K57" s="30">
        <f t="shared" si="2"/>
        <v>0.09983949637680271</v>
      </c>
      <c r="L57" s="74">
        <f t="shared" si="9"/>
        <v>127.34693666666658</v>
      </c>
      <c r="M57" s="26">
        <f t="shared" si="10"/>
        <v>-17.974520000000002</v>
      </c>
      <c r="N57" s="62">
        <f t="shared" si="11"/>
        <v>128.5927967637573</v>
      </c>
      <c r="O57" s="31" t="str">
        <f t="shared" si="6"/>
        <v>-</v>
      </c>
      <c r="P57" s="60"/>
      <c r="Q57" s="60"/>
      <c r="R57" s="66">
        <v>41</v>
      </c>
      <c r="S57" s="84">
        <f t="shared" si="7"/>
        <v>11.954517245575163</v>
      </c>
      <c r="T57" s="85">
        <f t="shared" si="12"/>
        <v>10.391903298573856</v>
      </c>
    </row>
    <row r="58" spans="1:20" ht="12.75">
      <c r="A58" s="1">
        <v>42498</v>
      </c>
      <c r="B58" s="13">
        <v>0.2916666666666667</v>
      </c>
      <c r="C58" s="22">
        <f t="shared" si="0"/>
        <v>42498.291666666664</v>
      </c>
      <c r="D58" s="6">
        <v>47.8919395</v>
      </c>
      <c r="E58" s="6">
        <v>0.0018942222222222223</v>
      </c>
      <c r="F58" s="6">
        <v>1.00942291</v>
      </c>
      <c r="G58" s="6">
        <f t="shared" si="1"/>
        <v>15.844719429880152</v>
      </c>
      <c r="H58" s="25">
        <v>50.00355827777778</v>
      </c>
      <c r="I58" s="30">
        <v>-0.29569694444444444</v>
      </c>
      <c r="J58" s="30">
        <v>0.56151327</v>
      </c>
      <c r="K58" s="30">
        <f t="shared" si="2"/>
        <v>0.0998446580367931</v>
      </c>
      <c r="L58" s="74">
        <f t="shared" si="9"/>
        <v>126.69712666666669</v>
      </c>
      <c r="M58" s="26">
        <f t="shared" si="10"/>
        <v>-17.85547</v>
      </c>
      <c r="N58" s="62">
        <f t="shared" si="11"/>
        <v>127.93276138671746</v>
      </c>
      <c r="O58" s="31" t="str">
        <f t="shared" si="6"/>
        <v>-</v>
      </c>
      <c r="P58" s="60"/>
      <c r="Q58" s="60"/>
      <c r="R58" s="66">
        <v>42</v>
      </c>
      <c r="S58" s="84">
        <f t="shared" si="7"/>
        <v>11.771332794672</v>
      </c>
      <c r="T58" s="85">
        <f t="shared" si="12"/>
        <v>10.598955655098463</v>
      </c>
    </row>
    <row r="59" spans="1:20" ht="12.75">
      <c r="A59" s="1">
        <v>42498</v>
      </c>
      <c r="B59" s="13">
        <v>0.2986111111111111</v>
      </c>
      <c r="C59" s="22">
        <f t="shared" si="0"/>
        <v>42498.29861111111</v>
      </c>
      <c r="D59" s="6">
        <v>47.89865886111111</v>
      </c>
      <c r="E59" s="6">
        <v>0.0018944166666666666</v>
      </c>
      <c r="F59" s="6">
        <v>1.00942454</v>
      </c>
      <c r="G59" s="6">
        <f t="shared" si="1"/>
        <v>15.84469384412149</v>
      </c>
      <c r="H59" s="25">
        <v>49.999446472222225</v>
      </c>
      <c r="I59" s="30">
        <v>-0.29371230555555555</v>
      </c>
      <c r="J59" s="30">
        <v>0.56148429</v>
      </c>
      <c r="K59" s="30">
        <f t="shared" si="2"/>
        <v>0.09984981133892717</v>
      </c>
      <c r="L59" s="74">
        <f t="shared" si="9"/>
        <v>126.04725666666695</v>
      </c>
      <c r="M59" s="26">
        <f t="shared" si="10"/>
        <v>-17.736403333333335</v>
      </c>
      <c r="N59" s="62">
        <f t="shared" si="11"/>
        <v>127.27267042527176</v>
      </c>
      <c r="O59" s="31" t="str">
        <f t="shared" si="6"/>
        <v>-</v>
      </c>
      <c r="P59" s="60"/>
      <c r="Q59" s="60"/>
      <c r="R59" s="66">
        <v>43</v>
      </c>
      <c r="S59" s="84">
        <f t="shared" si="7"/>
        <v>11.584562681768118</v>
      </c>
      <c r="T59" s="85">
        <f t="shared" si="12"/>
        <v>10.802779467056137</v>
      </c>
    </row>
    <row r="60" spans="1:20" ht="12.75">
      <c r="A60" s="1">
        <v>42498</v>
      </c>
      <c r="B60" s="13">
        <v>0.3055555555555555</v>
      </c>
      <c r="C60" s="22">
        <f t="shared" si="0"/>
        <v>42498.305555555555</v>
      </c>
      <c r="D60" s="6">
        <v>47.905378194444445</v>
      </c>
      <c r="E60" s="6">
        <v>0.001894638888888889</v>
      </c>
      <c r="F60" s="6">
        <v>1.00942616</v>
      </c>
      <c r="G60" s="6">
        <f t="shared" si="1"/>
        <v>15.844668415412542</v>
      </c>
      <c r="H60" s="25">
        <v>49.99533369444445</v>
      </c>
      <c r="I60" s="30">
        <v>-0.2917273611111111</v>
      </c>
      <c r="J60" s="30">
        <v>0.56145538</v>
      </c>
      <c r="K60" s="30">
        <f t="shared" si="2"/>
        <v>0.09985495272352982</v>
      </c>
      <c r="L60" s="74">
        <f t="shared" si="9"/>
        <v>125.39733000000012</v>
      </c>
      <c r="M60" s="26">
        <f t="shared" si="10"/>
        <v>-17.61732</v>
      </c>
      <c r="N60" s="62">
        <f t="shared" si="11"/>
        <v>126.61252681968392</v>
      </c>
      <c r="O60" s="31" t="str">
        <f t="shared" si="6"/>
        <v>-</v>
      </c>
      <c r="P60" s="60"/>
      <c r="Q60" s="60"/>
      <c r="R60" s="66">
        <v>44</v>
      </c>
      <c r="S60" s="84">
        <f t="shared" si="7"/>
        <v>11.394263798849192</v>
      </c>
      <c r="T60" s="85">
        <f t="shared" si="12"/>
        <v>11.003312647739271</v>
      </c>
    </row>
    <row r="61" spans="1:20" ht="12.75">
      <c r="A61" s="1">
        <v>42498</v>
      </c>
      <c r="B61" s="13">
        <v>0.3125</v>
      </c>
      <c r="C61" s="22">
        <f t="shared" si="0"/>
        <v>42498.3125</v>
      </c>
      <c r="D61" s="6">
        <v>47.9120975</v>
      </c>
      <c r="E61" s="6">
        <v>0.0018948333333333332</v>
      </c>
      <c r="F61" s="6">
        <v>1.00942778</v>
      </c>
      <c r="G61" s="6">
        <f t="shared" si="1"/>
        <v>15.844642986785212</v>
      </c>
      <c r="H61" s="25">
        <v>49.991219972222225</v>
      </c>
      <c r="I61" s="30">
        <v>-0.2897421111111111</v>
      </c>
      <c r="J61" s="30">
        <v>0.56142652</v>
      </c>
      <c r="K61" s="30">
        <f t="shared" si="2"/>
        <v>0.0998600857442065</v>
      </c>
      <c r="L61" s="74">
        <f t="shared" si="9"/>
        <v>124.74734833333343</v>
      </c>
      <c r="M61" s="26">
        <f t="shared" si="10"/>
        <v>-17.498216666666664</v>
      </c>
      <c r="N61" s="62">
        <f t="shared" si="11"/>
        <v>125.95233232477133</v>
      </c>
      <c r="O61" s="31" t="str">
        <f t="shared" si="6"/>
        <v>-</v>
      </c>
      <c r="P61" s="60"/>
      <c r="Q61" s="60"/>
      <c r="R61" s="66">
        <v>45</v>
      </c>
      <c r="S61" s="84">
        <f t="shared" si="7"/>
        <v>11.200494112798422</v>
      </c>
      <c r="T61" s="85">
        <f t="shared" si="12"/>
        <v>11.20049411279842</v>
      </c>
    </row>
    <row r="62" spans="1:20" ht="12.75">
      <c r="A62" s="1">
        <v>42498</v>
      </c>
      <c r="B62" s="13">
        <v>0.3194444444444445</v>
      </c>
      <c r="C62" s="22">
        <f t="shared" si="0"/>
        <v>42498.319444444445</v>
      </c>
      <c r="D62" s="6">
        <v>47.91881677777778</v>
      </c>
      <c r="E62" s="6">
        <v>0.0018950277777777778</v>
      </c>
      <c r="F62" s="6">
        <v>1.0094294</v>
      </c>
      <c r="G62" s="6">
        <f t="shared" si="1"/>
        <v>15.844617558239504</v>
      </c>
      <c r="H62" s="25">
        <v>49.98710530555556</v>
      </c>
      <c r="I62" s="30">
        <v>-0.2877566111111111</v>
      </c>
      <c r="J62" s="30">
        <v>0.56139773</v>
      </c>
      <c r="K62" s="30">
        <f t="shared" si="2"/>
        <v>0.09986520684056109</v>
      </c>
      <c r="L62" s="74">
        <f t="shared" si="9"/>
        <v>124.09731166666688</v>
      </c>
      <c r="M62" s="26">
        <f t="shared" si="10"/>
        <v>-17.379098333333335</v>
      </c>
      <c r="N62" s="62">
        <f t="shared" si="11"/>
        <v>125.29208750613482</v>
      </c>
      <c r="O62" s="31" t="str">
        <f t="shared" si="6"/>
        <v>-</v>
      </c>
      <c r="P62" s="60"/>
      <c r="Q62" s="60"/>
      <c r="R62" s="66">
        <v>46</v>
      </c>
      <c r="S62" s="84">
        <f t="shared" si="7"/>
        <v>11.003312647739271</v>
      </c>
      <c r="T62" s="85">
        <f t="shared" si="12"/>
        <v>11.39426379884919</v>
      </c>
    </row>
    <row r="63" spans="1:20" ht="12.75">
      <c r="A63" s="1">
        <v>42498</v>
      </c>
      <c r="B63" s="13">
        <v>0.3263888888888889</v>
      </c>
      <c r="C63" s="22">
        <f t="shared" si="0"/>
        <v>42498.32638888889</v>
      </c>
      <c r="D63" s="6">
        <v>47.925536055555554</v>
      </c>
      <c r="E63" s="6">
        <v>0.00189525</v>
      </c>
      <c r="F63" s="6">
        <v>1.00943102</v>
      </c>
      <c r="G63" s="6">
        <f t="shared" si="1"/>
        <v>15.844592129775409</v>
      </c>
      <c r="H63" s="25">
        <v>49.98298963888889</v>
      </c>
      <c r="I63" s="30">
        <v>-0.2857708333333333</v>
      </c>
      <c r="J63" s="30">
        <v>0.56136899</v>
      </c>
      <c r="K63" s="30">
        <f t="shared" si="2"/>
        <v>0.09987031956694199</v>
      </c>
      <c r="L63" s="74">
        <f t="shared" si="9"/>
        <v>123.44721500000006</v>
      </c>
      <c r="M63" s="26">
        <f t="shared" si="10"/>
        <v>-17.259965</v>
      </c>
      <c r="N63" s="62">
        <f t="shared" si="11"/>
        <v>124.63178728866404</v>
      </c>
      <c r="O63" s="31" t="str">
        <f t="shared" si="6"/>
        <v>-</v>
      </c>
      <c r="P63" s="60"/>
      <c r="Q63" s="60"/>
      <c r="R63" s="66">
        <v>47</v>
      </c>
      <c r="S63" s="84">
        <f t="shared" si="7"/>
        <v>10.802779467056137</v>
      </c>
      <c r="T63" s="85">
        <f t="shared" si="12"/>
        <v>11.584562681768118</v>
      </c>
    </row>
    <row r="64" spans="1:20" ht="12.75">
      <c r="A64" s="1">
        <v>42498</v>
      </c>
      <c r="B64" s="13">
        <v>0.3333333333333333</v>
      </c>
      <c r="C64" s="22">
        <f t="shared" si="0"/>
        <v>42498.333333333336</v>
      </c>
      <c r="D64" s="6">
        <v>47.93225527777778</v>
      </c>
      <c r="E64" s="6">
        <v>0.0018954444444444444</v>
      </c>
      <c r="F64" s="6">
        <v>1.00943264</v>
      </c>
      <c r="G64" s="6">
        <f t="shared" si="1"/>
        <v>15.844566701392939</v>
      </c>
      <c r="H64" s="25">
        <v>49.97887305555556</v>
      </c>
      <c r="I64" s="30">
        <v>-0.2837847777777778</v>
      </c>
      <c r="J64" s="30">
        <v>0.56134032</v>
      </c>
      <c r="K64" s="30">
        <f t="shared" si="2"/>
        <v>0.09987542036223492</v>
      </c>
      <c r="L64" s="74">
        <f t="shared" si="9"/>
        <v>122.79706666666698</v>
      </c>
      <c r="M64" s="26">
        <f t="shared" si="10"/>
        <v>-17.140813333333334</v>
      </c>
      <c r="N64" s="62">
        <f t="shared" si="11"/>
        <v>123.97144003609162</v>
      </c>
      <c r="O64" s="31" t="str">
        <f t="shared" si="6"/>
        <v>-</v>
      </c>
      <c r="P64" s="60"/>
      <c r="Q64" s="60"/>
      <c r="R64" s="66">
        <v>48</v>
      </c>
      <c r="S64" s="84">
        <f t="shared" si="7"/>
        <v>10.598955655098463</v>
      </c>
      <c r="T64" s="85">
        <f t="shared" si="12"/>
        <v>11.771332794672</v>
      </c>
    </row>
    <row r="65" spans="1:20" ht="12.75">
      <c r="A65" s="1">
        <v>42498</v>
      </c>
      <c r="B65" s="13">
        <v>0.34027777777777773</v>
      </c>
      <c r="C65" s="22">
        <f t="shared" si="0"/>
        <v>42498.34027777778</v>
      </c>
      <c r="D65" s="6">
        <v>47.93897449999999</v>
      </c>
      <c r="E65" s="6">
        <v>0.001895638888888889</v>
      </c>
      <c r="F65" s="6">
        <v>1.00943427</v>
      </c>
      <c r="G65" s="6">
        <f t="shared" si="1"/>
        <v>15.844541116127516</v>
      </c>
      <c r="H65" s="25">
        <v>49.9747555</v>
      </c>
      <c r="I65" s="30">
        <v>-0.28179844444444446</v>
      </c>
      <c r="J65" s="30">
        <v>0.5613117</v>
      </c>
      <c r="K65" s="30">
        <f t="shared" si="2"/>
        <v>0.09988051278152846</v>
      </c>
      <c r="L65" s="74">
        <f t="shared" si="9"/>
        <v>122.14686000000043</v>
      </c>
      <c r="M65" s="26">
        <f t="shared" si="10"/>
        <v>-17.021645</v>
      </c>
      <c r="N65" s="62">
        <f t="shared" si="11"/>
        <v>123.31103925730751</v>
      </c>
      <c r="O65" s="31" t="str">
        <f t="shared" si="6"/>
        <v>-</v>
      </c>
      <c r="P65" s="60"/>
      <c r="Q65" s="60"/>
      <c r="R65" s="66">
        <v>49</v>
      </c>
      <c r="S65" s="84">
        <f t="shared" si="7"/>
        <v>10.391903298573856</v>
      </c>
      <c r="T65" s="85">
        <f t="shared" si="12"/>
        <v>11.954517245575163</v>
      </c>
    </row>
    <row r="66" spans="1:20" ht="12.75">
      <c r="A66" s="1">
        <v>42498</v>
      </c>
      <c r="B66" s="13">
        <v>0.34722222222222227</v>
      </c>
      <c r="C66" s="22">
        <f t="shared" si="0"/>
        <v>42498.34722222222</v>
      </c>
      <c r="D66" s="6">
        <v>47.945693694444444</v>
      </c>
      <c r="E66" s="6">
        <v>0.0018958333333333334</v>
      </c>
      <c r="F66" s="6">
        <v>1.00943589</v>
      </c>
      <c r="G66" s="6">
        <f t="shared" si="1"/>
        <v>15.844515687908785</v>
      </c>
      <c r="H66" s="25">
        <v>49.97063702777778</v>
      </c>
      <c r="I66" s="30">
        <v>-0.2798118333333333</v>
      </c>
      <c r="J66" s="30">
        <v>0.56128315</v>
      </c>
      <c r="K66" s="30">
        <f t="shared" si="2"/>
        <v>0.09988559326299297</v>
      </c>
      <c r="L66" s="74">
        <f t="shared" si="9"/>
        <v>121.49659999999997</v>
      </c>
      <c r="M66" s="26">
        <f t="shared" si="10"/>
        <v>-16.902459999999998</v>
      </c>
      <c r="N66" s="62">
        <f t="shared" si="11"/>
        <v>122.65059001956732</v>
      </c>
      <c r="O66" s="31" t="str">
        <f t="shared" si="6"/>
        <v>-</v>
      </c>
      <c r="P66" s="60"/>
      <c r="Q66" s="60"/>
      <c r="R66" s="66">
        <v>50</v>
      </c>
      <c r="S66" s="84">
        <f t="shared" si="7"/>
        <v>10.181685467635878</v>
      </c>
      <c r="T66" s="85">
        <f t="shared" si="12"/>
        <v>12.134060234719316</v>
      </c>
    </row>
    <row r="67" spans="1:20" ht="12.75">
      <c r="A67" s="1">
        <v>42498</v>
      </c>
      <c r="B67" s="13">
        <v>0.3541666666666667</v>
      </c>
      <c r="C67" s="22">
        <f t="shared" si="0"/>
        <v>42498.354166666664</v>
      </c>
      <c r="D67" s="6">
        <v>47.952412861111114</v>
      </c>
      <c r="E67" s="6">
        <v>0.0018960555555555556</v>
      </c>
      <c r="F67" s="6">
        <v>1.00943751</v>
      </c>
      <c r="G67" s="6">
        <f t="shared" si="1"/>
        <v>15.84449025977167</v>
      </c>
      <c r="H67" s="25">
        <v>49.966517583333335</v>
      </c>
      <c r="I67" s="30">
        <v>-0.27782494444444444</v>
      </c>
      <c r="J67" s="30">
        <v>0.56125465</v>
      </c>
      <c r="K67" s="30">
        <f t="shared" si="2"/>
        <v>0.09989066536245442</v>
      </c>
      <c r="L67" s="74">
        <f t="shared" si="9"/>
        <v>120.84628333333328</v>
      </c>
      <c r="M67" s="26">
        <f t="shared" si="10"/>
        <v>-16.78326</v>
      </c>
      <c r="N67" s="62">
        <f t="shared" si="11"/>
        <v>121.99008913817812</v>
      </c>
      <c r="O67" s="31" t="str">
        <f t="shared" si="6"/>
        <v>-</v>
      </c>
      <c r="P67" s="60"/>
      <c r="Q67" s="60"/>
      <c r="R67" s="66">
        <v>51</v>
      </c>
      <c r="S67" s="84">
        <f t="shared" si="7"/>
        <v>9.968366196672255</v>
      </c>
      <c r="T67" s="85">
        <f t="shared" si="12"/>
        <v>12.309907071570693</v>
      </c>
    </row>
    <row r="68" spans="1:20" ht="12.75">
      <c r="A68" s="1">
        <v>42498</v>
      </c>
      <c r="B68" s="13">
        <v>0.3611111111111111</v>
      </c>
      <c r="C68" s="22">
        <f t="shared" si="0"/>
        <v>42498.36111111111</v>
      </c>
      <c r="D68" s="6">
        <v>47.959132000000004</v>
      </c>
      <c r="E68" s="6">
        <v>0.0018962500000000001</v>
      </c>
      <c r="F68" s="6">
        <v>1.00943913</v>
      </c>
      <c r="G68" s="6">
        <f t="shared" si="1"/>
        <v>15.844464831716168</v>
      </c>
      <c r="H68" s="25">
        <v>49.96239722222222</v>
      </c>
      <c r="I68" s="30">
        <v>-0.2758377777777778</v>
      </c>
      <c r="J68" s="30">
        <v>0.56122622</v>
      </c>
      <c r="K68" s="30">
        <f t="shared" si="2"/>
        <v>0.09989572551737062</v>
      </c>
      <c r="L68" s="74">
        <f t="shared" si="9"/>
        <v>120.1959133333331</v>
      </c>
      <c r="M68" s="26">
        <f t="shared" si="10"/>
        <v>-16.664041666666666</v>
      </c>
      <c r="N68" s="62">
        <f t="shared" si="11"/>
        <v>121.32954003483634</v>
      </c>
      <c r="O68" s="31" t="str">
        <f t="shared" si="6"/>
        <v>-</v>
      </c>
      <c r="P68" s="60"/>
      <c r="Q68" s="60"/>
      <c r="R68" s="66">
        <v>52</v>
      </c>
      <c r="S68" s="84">
        <f t="shared" si="7"/>
        <v>9.752010464799394</v>
      </c>
      <c r="T68" s="85">
        <f t="shared" si="12"/>
        <v>12.482004191479321</v>
      </c>
    </row>
    <row r="69" spans="1:20" ht="12.75">
      <c r="A69" s="1">
        <v>42498</v>
      </c>
      <c r="B69" s="13">
        <v>0.3680555555555556</v>
      </c>
      <c r="C69" s="22">
        <f t="shared" si="0"/>
        <v>42498.368055555555</v>
      </c>
      <c r="D69" s="6">
        <v>47.965851111111114</v>
      </c>
      <c r="E69" s="6">
        <v>0.0018964444444444445</v>
      </c>
      <c r="F69" s="6">
        <v>1.00944075</v>
      </c>
      <c r="G69" s="6">
        <f t="shared" si="1"/>
        <v>15.844439403742289</v>
      </c>
      <c r="H69" s="25">
        <v>49.95827591666667</v>
      </c>
      <c r="I69" s="30">
        <v>-0.2738503333333333</v>
      </c>
      <c r="J69" s="30">
        <v>0.56119785</v>
      </c>
      <c r="K69" s="30">
        <f t="shared" si="2"/>
        <v>0.09990077550416751</v>
      </c>
      <c r="L69" s="74">
        <f t="shared" si="9"/>
        <v>119.54548833333348</v>
      </c>
      <c r="M69" s="26">
        <f t="shared" si="10"/>
        <v>-16.544806666666663</v>
      </c>
      <c r="N69" s="62">
        <f t="shared" si="11"/>
        <v>120.66894118091929</v>
      </c>
      <c r="O69" s="31" t="str">
        <f t="shared" si="6"/>
        <v>-</v>
      </c>
      <c r="P69" s="60"/>
      <c r="Q69" s="60"/>
      <c r="R69" s="66">
        <v>53</v>
      </c>
      <c r="S69" s="84">
        <f t="shared" si="7"/>
        <v>9.53268417606911</v>
      </c>
      <c r="T69" s="85">
        <f t="shared" si="12"/>
        <v>12.650299171995334</v>
      </c>
    </row>
    <row r="70" spans="1:20" ht="12.75">
      <c r="A70" s="1">
        <v>42498</v>
      </c>
      <c r="B70" s="13">
        <v>0.375</v>
      </c>
      <c r="C70" s="22">
        <f t="shared" si="0"/>
        <v>42498.375</v>
      </c>
      <c r="D70" s="6">
        <v>47.972570222222224</v>
      </c>
      <c r="E70" s="6">
        <v>0.0018966388888888887</v>
      </c>
      <c r="F70" s="6">
        <v>1.00944237</v>
      </c>
      <c r="G70" s="6">
        <f t="shared" si="1"/>
        <v>15.84441397585002</v>
      </c>
      <c r="H70" s="25">
        <v>49.95415369444445</v>
      </c>
      <c r="I70" s="30">
        <v>-0.2718626388888889</v>
      </c>
      <c r="J70" s="30">
        <v>0.56116953</v>
      </c>
      <c r="K70" s="30">
        <f t="shared" si="2"/>
        <v>0.09990581709999732</v>
      </c>
      <c r="L70" s="74">
        <f t="shared" si="9"/>
        <v>118.89500833333358</v>
      </c>
      <c r="M70" s="26">
        <f t="shared" si="10"/>
        <v>-16.42555666666667</v>
      </c>
      <c r="N70" s="62">
        <f t="shared" si="11"/>
        <v>120.0082929279213</v>
      </c>
      <c r="O70" s="31" t="str">
        <f t="shared" si="6"/>
        <v>-</v>
      </c>
      <c r="P70" s="60"/>
      <c r="Q70" s="60"/>
      <c r="R70" s="66">
        <v>54</v>
      </c>
      <c r="S70" s="84">
        <f t="shared" si="7"/>
        <v>9.310454139393606</v>
      </c>
      <c r="T70" s="85">
        <f t="shared" si="12"/>
        <v>12.814740748837359</v>
      </c>
    </row>
    <row r="71" spans="1:20" ht="12.75">
      <c r="A71" s="1">
        <v>42498</v>
      </c>
      <c r="B71" s="13">
        <v>0.3819444444444444</v>
      </c>
      <c r="C71" s="22">
        <f t="shared" si="0"/>
        <v>42498.381944444445</v>
      </c>
      <c r="D71" s="6">
        <v>47.97928927777778</v>
      </c>
      <c r="E71" s="6">
        <v>0.0018968611111111113</v>
      </c>
      <c r="F71" s="6">
        <v>1.00944399</v>
      </c>
      <c r="G71" s="6">
        <f t="shared" si="1"/>
        <v>15.844388548039367</v>
      </c>
      <c r="H71" s="25">
        <v>49.950030527777784</v>
      </c>
      <c r="I71" s="30">
        <v>-0.2698746388888889</v>
      </c>
      <c r="J71" s="30">
        <v>0.56114128</v>
      </c>
      <c r="K71" s="30">
        <f t="shared" si="2"/>
        <v>0.09991084674125465</v>
      </c>
      <c r="L71" s="74">
        <f t="shared" si="9"/>
        <v>118.2444750000002</v>
      </c>
      <c r="M71" s="26">
        <f t="shared" si="10"/>
        <v>-16.30629</v>
      </c>
      <c r="N71" s="62">
        <f t="shared" si="11"/>
        <v>119.34759660159553</v>
      </c>
      <c r="O71" s="31" t="str">
        <f t="shared" si="6"/>
        <v>-</v>
      </c>
      <c r="P71" s="60"/>
      <c r="Q71" s="60"/>
      <c r="R71" s="66">
        <v>55</v>
      </c>
      <c r="S71" s="84">
        <f t="shared" si="7"/>
        <v>9.08538804819485</v>
      </c>
      <c r="T71" s="85">
        <f t="shared" si="12"/>
        <v>12.975278831508106</v>
      </c>
    </row>
    <row r="72" spans="1:20" ht="12.75">
      <c r="A72" s="1">
        <v>42498</v>
      </c>
      <c r="B72" s="13">
        <v>0.3888888888888889</v>
      </c>
      <c r="C72" s="22">
        <f t="shared" si="0"/>
        <v>42498.38888888889</v>
      </c>
      <c r="D72" s="6">
        <v>47.98600833333334</v>
      </c>
      <c r="E72" s="6">
        <v>0.0018970555555555555</v>
      </c>
      <c r="F72" s="6">
        <v>1.00944561</v>
      </c>
      <c r="G72" s="6">
        <f t="shared" si="1"/>
        <v>15.84436312031033</v>
      </c>
      <c r="H72" s="25">
        <v>49.94590644444444</v>
      </c>
      <c r="I72" s="30">
        <v>-0.2678863888888889</v>
      </c>
      <c r="J72" s="30">
        <v>0.56111308</v>
      </c>
      <c r="K72" s="30">
        <f t="shared" si="2"/>
        <v>0.09991586798559653</v>
      </c>
      <c r="L72" s="74">
        <f t="shared" si="9"/>
        <v>117.5938866666661</v>
      </c>
      <c r="M72" s="26">
        <f t="shared" si="10"/>
        <v>-16.18700666666667</v>
      </c>
      <c r="N72" s="62">
        <f t="shared" si="11"/>
        <v>118.68685113396256</v>
      </c>
      <c r="O72" s="31" t="str">
        <f t="shared" si="6"/>
        <v>-</v>
      </c>
      <c r="P72" s="60"/>
      <c r="Q72" s="60"/>
      <c r="R72" s="66">
        <v>56</v>
      </c>
      <c r="S72" s="84">
        <f t="shared" si="7"/>
        <v>8.857554459784485</v>
      </c>
      <c r="T72" s="85">
        <f t="shared" si="12"/>
        <v>13.131864518552428</v>
      </c>
    </row>
    <row r="73" spans="1:20" ht="12.75">
      <c r="A73" s="1">
        <v>42498</v>
      </c>
      <c r="B73" s="13">
        <v>0.3958333333333333</v>
      </c>
      <c r="C73" s="22">
        <f t="shared" si="0"/>
        <v>42498.395833333336</v>
      </c>
      <c r="D73" s="6">
        <v>47.992727361111115</v>
      </c>
      <c r="E73" s="6">
        <v>0.0018972499999999998</v>
      </c>
      <c r="F73" s="6">
        <v>1.00944722</v>
      </c>
      <c r="G73" s="6">
        <f t="shared" si="1"/>
        <v>15.844337849623445</v>
      </c>
      <c r="H73" s="25">
        <v>49.941781416666664</v>
      </c>
      <c r="I73" s="30">
        <v>-0.26589786111111113</v>
      </c>
      <c r="J73" s="30">
        <v>0.56108495</v>
      </c>
      <c r="K73" s="30">
        <f t="shared" si="2"/>
        <v>0.0999208772687121</v>
      </c>
      <c r="L73" s="74">
        <f t="shared" si="9"/>
        <v>116.94324333333299</v>
      </c>
      <c r="M73" s="26">
        <f t="shared" si="10"/>
        <v>-16.06770666666667</v>
      </c>
      <c r="N73" s="62">
        <f t="shared" si="11"/>
        <v>118.02605643216447</v>
      </c>
      <c r="O73" s="31" t="str">
        <f t="shared" si="6"/>
        <v>-</v>
      </c>
      <c r="P73" s="60"/>
      <c r="Q73" s="60"/>
      <c r="R73" s="66">
        <v>57</v>
      </c>
      <c r="S73" s="84">
        <f t="shared" si="7"/>
        <v>8.627022774480611</v>
      </c>
      <c r="T73" s="85">
        <f t="shared" si="12"/>
        <v>13.28445011245317</v>
      </c>
    </row>
    <row r="74" spans="1:20" ht="12.75">
      <c r="A74" s="1">
        <v>42498</v>
      </c>
      <c r="B74" s="13">
        <v>0.40277777777777773</v>
      </c>
      <c r="C74" s="22">
        <f t="shared" si="0"/>
        <v>42498.40277777778</v>
      </c>
      <c r="D74" s="6">
        <v>47.99944636111111</v>
      </c>
      <c r="E74" s="6">
        <v>0.0018974444444444444</v>
      </c>
      <c r="F74" s="6">
        <v>1.00944884</v>
      </c>
      <c r="G74" s="6">
        <f t="shared" si="1"/>
        <v>15.844312422057138</v>
      </c>
      <c r="H74" s="25">
        <v>49.9376555</v>
      </c>
      <c r="I74" s="30">
        <v>-0.26390908333333335</v>
      </c>
      <c r="J74" s="30">
        <v>0.56105688</v>
      </c>
      <c r="K74" s="30">
        <f t="shared" si="2"/>
        <v>0.0999258763679566</v>
      </c>
      <c r="L74" s="74">
        <f t="shared" si="9"/>
        <v>116.2925483333332</v>
      </c>
      <c r="M74" s="26">
        <f t="shared" si="10"/>
        <v>-15.948391666666668</v>
      </c>
      <c r="N74" s="62">
        <f t="shared" si="11"/>
        <v>117.36521616042774</v>
      </c>
      <c r="O74" s="31" t="str">
        <f t="shared" si="6"/>
        <v>-</v>
      </c>
      <c r="P74" s="60"/>
      <c r="Q74" s="60"/>
      <c r="R74" s="66">
        <v>58</v>
      </c>
      <c r="S74" s="84">
        <f t="shared" si="7"/>
        <v>8.393863214467785</v>
      </c>
      <c r="T74" s="85">
        <f t="shared" si="12"/>
        <v>13.432989134160302</v>
      </c>
    </row>
    <row r="75" spans="1:20" ht="12.75">
      <c r="A75" s="1">
        <v>42498</v>
      </c>
      <c r="B75" s="13">
        <v>0.40972222222222227</v>
      </c>
      <c r="C75" s="22">
        <f t="shared" si="0"/>
        <v>42498.40972222222</v>
      </c>
      <c r="D75" s="6">
        <v>48.006165333333335</v>
      </c>
      <c r="E75" s="6">
        <v>0.001897638888888889</v>
      </c>
      <c r="F75" s="6">
        <v>1.00945046</v>
      </c>
      <c r="G75" s="6">
        <f t="shared" si="1"/>
        <v>15.844286994572437</v>
      </c>
      <c r="H75" s="25">
        <v>49.93352866666666</v>
      </c>
      <c r="I75" s="30">
        <v>-0.2619200277777778</v>
      </c>
      <c r="J75" s="30">
        <v>0.56102886</v>
      </c>
      <c r="K75" s="30">
        <f t="shared" si="2"/>
        <v>0.09993086706140476</v>
      </c>
      <c r="L75" s="74">
        <f t="shared" si="9"/>
        <v>115.6417999999995</v>
      </c>
      <c r="M75" s="26">
        <f t="shared" si="10"/>
        <v>-15.82906</v>
      </c>
      <c r="N75" s="62">
        <f t="shared" si="11"/>
        <v>116.70432858170078</v>
      </c>
      <c r="O75" s="31" t="str">
        <f t="shared" si="6"/>
        <v>-</v>
      </c>
      <c r="P75" s="60"/>
      <c r="Q75" s="60"/>
      <c r="R75" s="66">
        <v>59</v>
      </c>
      <c r="S75" s="84">
        <f t="shared" si="7"/>
        <v>8.158146802406653</v>
      </c>
      <c r="T75" s="85">
        <f t="shared" si="12"/>
        <v>13.57743633724888</v>
      </c>
    </row>
    <row r="76" spans="1:20" ht="12.75">
      <c r="A76" s="1">
        <v>42498</v>
      </c>
      <c r="B76" s="13">
        <v>0.4166666666666667</v>
      </c>
      <c r="C76" s="22">
        <f t="shared" si="0"/>
        <v>42498.416666666664</v>
      </c>
      <c r="D76" s="6">
        <v>48.01288430555555</v>
      </c>
      <c r="E76" s="6">
        <v>0.0018978333333333334</v>
      </c>
      <c r="F76" s="6">
        <v>1.00945208</v>
      </c>
      <c r="G76" s="6">
        <f t="shared" si="1"/>
        <v>15.844261567169355</v>
      </c>
      <c r="H76" s="25">
        <v>49.929400916666665</v>
      </c>
      <c r="I76" s="30">
        <v>-0.25993069444444444</v>
      </c>
      <c r="J76" s="30">
        <v>0.56100091</v>
      </c>
      <c r="K76" s="30">
        <f t="shared" si="2"/>
        <v>0.09993584578369305</v>
      </c>
      <c r="L76" s="74">
        <f t="shared" si="9"/>
        <v>114.9909966666668</v>
      </c>
      <c r="M76" s="26">
        <f t="shared" si="10"/>
        <v>-15.709711666666665</v>
      </c>
      <c r="N76" s="62">
        <f t="shared" si="11"/>
        <v>116.04339218750076</v>
      </c>
      <c r="O76" s="31" t="str">
        <f t="shared" si="6"/>
        <v>-</v>
      </c>
      <c r="P76" s="60"/>
      <c r="Q76" s="60"/>
      <c r="R76" s="66">
        <v>60</v>
      </c>
      <c r="S76" s="84">
        <f t="shared" si="7"/>
        <v>7.919945339799769</v>
      </c>
      <c r="T76" s="85">
        <f t="shared" si="12"/>
        <v>13.717747721701553</v>
      </c>
    </row>
    <row r="77" spans="1:20" ht="12.75">
      <c r="A77" s="1">
        <v>42498</v>
      </c>
      <c r="B77" s="13">
        <v>0.4236111111111111</v>
      </c>
      <c r="C77" s="22">
        <f t="shared" si="0"/>
        <v>42498.42361111111</v>
      </c>
      <c r="D77" s="6">
        <v>48.01960322222222</v>
      </c>
      <c r="E77" s="6">
        <v>0.001898027777777778</v>
      </c>
      <c r="F77" s="6">
        <v>1.0094537</v>
      </c>
      <c r="G77" s="6">
        <f t="shared" si="1"/>
        <v>15.844236139847887</v>
      </c>
      <c r="H77" s="25">
        <v>49.92527227777777</v>
      </c>
      <c r="I77" s="30">
        <v>-0.2579411111111111</v>
      </c>
      <c r="J77" s="30">
        <v>0.56097302</v>
      </c>
      <c r="K77" s="30">
        <f t="shared" si="2"/>
        <v>0.09994081431273016</v>
      </c>
      <c r="L77" s="74">
        <f t="shared" si="9"/>
        <v>114.34014333333295</v>
      </c>
      <c r="M77" s="26">
        <f t="shared" si="10"/>
        <v>-15.590348333333333</v>
      </c>
      <c r="N77" s="62">
        <f t="shared" si="11"/>
        <v>115.3824123022632</v>
      </c>
      <c r="O77" s="31" t="str">
        <f t="shared" si="6"/>
        <v>-</v>
      </c>
      <c r="P77" s="60"/>
      <c r="Q77" s="60"/>
      <c r="R77" s="66">
        <v>61</v>
      </c>
      <c r="S77" s="84">
        <f t="shared" si="7"/>
        <v>7.679331385120145</v>
      </c>
      <c r="T77" s="85">
        <f t="shared" si="12"/>
        <v>13.85388054731139</v>
      </c>
    </row>
    <row r="78" spans="1:20" ht="12.75">
      <c r="A78" s="1">
        <v>42498</v>
      </c>
      <c r="B78" s="13">
        <v>0.4305555555555556</v>
      </c>
      <c r="C78" s="22">
        <f t="shared" si="0"/>
        <v>42498.430555555555</v>
      </c>
      <c r="D78" s="6">
        <v>48.02632213888889</v>
      </c>
      <c r="E78" s="6">
        <v>0.0018982222222222222</v>
      </c>
      <c r="F78" s="6">
        <v>1.00945532</v>
      </c>
      <c r="G78" s="6">
        <f t="shared" si="1"/>
        <v>15.844210712608028</v>
      </c>
      <c r="H78" s="25">
        <v>49.92114272222222</v>
      </c>
      <c r="I78" s="30">
        <v>-0.25595125</v>
      </c>
      <c r="J78" s="30">
        <v>0.56094518</v>
      </c>
      <c r="K78" s="30">
        <f t="shared" si="2"/>
        <v>0.09994577442714003</v>
      </c>
      <c r="L78" s="74">
        <f t="shared" si="9"/>
        <v>113.68923500000008</v>
      </c>
      <c r="M78" s="26">
        <f t="shared" si="10"/>
        <v>-15.470968333333335</v>
      </c>
      <c r="N78" s="62">
        <f t="shared" si="11"/>
        <v>114.7213838967556</v>
      </c>
      <c r="O78" s="31" t="str">
        <f t="shared" si="6"/>
        <v>-</v>
      </c>
      <c r="P78" s="60"/>
      <c r="Q78" s="60"/>
      <c r="R78" s="66">
        <v>62</v>
      </c>
      <c r="S78" s="84">
        <f t="shared" si="7"/>
        <v>7.43637823170926</v>
      </c>
      <c r="T78" s="85">
        <f t="shared" si="12"/>
        <v>13.98579334670096</v>
      </c>
    </row>
    <row r="79" spans="1:20" ht="12.75">
      <c r="A79" s="1">
        <v>42498</v>
      </c>
      <c r="B79" s="13">
        <v>0.4375</v>
      </c>
      <c r="C79" s="22">
        <f t="shared" si="0"/>
        <v>42498.4375</v>
      </c>
      <c r="D79" s="6">
        <v>48.03304102777778</v>
      </c>
      <c r="E79" s="6">
        <v>0.0018984166666666665</v>
      </c>
      <c r="F79" s="6">
        <v>1.00945694</v>
      </c>
      <c r="G79" s="6">
        <f t="shared" si="1"/>
        <v>15.844185285449786</v>
      </c>
      <c r="H79" s="25">
        <v>49.91701227777777</v>
      </c>
      <c r="I79" s="30">
        <v>-0.2539611388888889</v>
      </c>
      <c r="J79" s="30">
        <v>0.56091741</v>
      </c>
      <c r="K79" s="30">
        <f t="shared" si="2"/>
        <v>0.0999507225605129</v>
      </c>
      <c r="L79" s="74">
        <f t="shared" si="9"/>
        <v>113.03827499999969</v>
      </c>
      <c r="M79" s="26">
        <f t="shared" si="10"/>
        <v>-15.351573333333334</v>
      </c>
      <c r="N79" s="62">
        <f t="shared" si="11"/>
        <v>114.06031065000317</v>
      </c>
      <c r="O79" s="31" t="str">
        <f t="shared" si="6"/>
        <v>-</v>
      </c>
      <c r="P79" s="60"/>
      <c r="Q79" s="60"/>
      <c r="R79" s="66">
        <v>63</v>
      </c>
      <c r="S79" s="84">
        <f t="shared" si="7"/>
        <v>7.1911598854511825</v>
      </c>
      <c r="T79" s="85">
        <f t="shared" si="12"/>
        <v>14.113445937953705</v>
      </c>
    </row>
    <row r="80" spans="1:20" ht="12.75">
      <c r="A80" s="1">
        <v>42498</v>
      </c>
      <c r="B80" s="13">
        <v>0.4444444444444444</v>
      </c>
      <c r="C80" s="22">
        <f t="shared" si="0"/>
        <v>42498.444444444445</v>
      </c>
      <c r="D80" s="6">
        <v>48.03975988888889</v>
      </c>
      <c r="E80" s="6">
        <v>0.0018986388888888887</v>
      </c>
      <c r="F80" s="6">
        <v>1.00945855</v>
      </c>
      <c r="G80" s="6">
        <f t="shared" si="1"/>
        <v>15.844160015330166</v>
      </c>
      <c r="H80" s="25">
        <v>49.912880916666666</v>
      </c>
      <c r="I80" s="30">
        <v>-0.25197075</v>
      </c>
      <c r="J80" s="30">
        <v>0.56088969</v>
      </c>
      <c r="K80" s="30">
        <f t="shared" si="2"/>
        <v>0.09995566227339901</v>
      </c>
      <c r="L80" s="74">
        <f t="shared" si="9"/>
        <v>112.38726166666666</v>
      </c>
      <c r="M80" s="26">
        <f t="shared" si="10"/>
        <v>-15.232163333333336</v>
      </c>
      <c r="N80" s="62">
        <f t="shared" si="11"/>
        <v>113.39919084368123</v>
      </c>
      <c r="O80" s="31" t="str">
        <f aca="true" t="shared" si="13" ref="O80:O143">IF((N80&lt;G80),1,"-")</f>
        <v>-</v>
      </c>
      <c r="P80" s="60"/>
      <c r="Q80" s="60"/>
      <c r="R80" s="66">
        <v>64</v>
      </c>
      <c r="S80" s="84">
        <f t="shared" si="7"/>
        <v>6.9437510422296675</v>
      </c>
      <c r="T80" s="85">
        <f t="shared" si="12"/>
        <v>14.236799436853728</v>
      </c>
    </row>
    <row r="81" spans="1:20" ht="12.75">
      <c r="A81" s="1">
        <v>42498</v>
      </c>
      <c r="B81" s="13">
        <v>0.4513888888888889</v>
      </c>
      <c r="C81" s="22">
        <f aca="true" t="shared" si="14" ref="C81:C144">A81+B81</f>
        <v>42498.45138888889</v>
      </c>
      <c r="D81" s="6">
        <v>48.04647872222222</v>
      </c>
      <c r="E81" s="6">
        <v>0.0018988333333333333</v>
      </c>
      <c r="F81" s="6">
        <v>1.00946017</v>
      </c>
      <c r="G81" s="6">
        <f aca="true" t="shared" si="15" ref="G81:G144">60*DEGREES(($I$3)/(F81*$I$6))</f>
        <v>15.844134588334637</v>
      </c>
      <c r="H81" s="25">
        <v>49.90874869444444</v>
      </c>
      <c r="I81" s="30">
        <v>-0.24998011111111113</v>
      </c>
      <c r="J81" s="30">
        <v>0.56086204</v>
      </c>
      <c r="K81" s="30">
        <f aca="true" t="shared" si="16" ref="K81:K144">60*DEGREES(($I$5)/(J81*$I$6))</f>
        <v>0.09996058999869464</v>
      </c>
      <c r="L81" s="74">
        <f t="shared" si="9"/>
        <v>111.73619833333333</v>
      </c>
      <c r="M81" s="26">
        <f t="shared" si="10"/>
        <v>-15.112736666666668</v>
      </c>
      <c r="N81" s="62">
        <f t="shared" si="11"/>
        <v>112.7380281635972</v>
      </c>
      <c r="O81" s="31" t="str">
        <f t="shared" si="13"/>
        <v>-</v>
      </c>
      <c r="P81" s="60"/>
      <c r="Q81" s="60"/>
      <c r="R81" s="66">
        <v>65</v>
      </c>
      <c r="S81" s="84">
        <f aca="true" t="shared" si="17" ref="S81:S144">$S$9*COS(RADIANS(R81))</f>
        <v>6.6942270651750615</v>
      </c>
      <c r="T81" s="85">
        <f t="shared" si="12"/>
        <v>14.355816268730312</v>
      </c>
    </row>
    <row r="82" spans="1:20" ht="12.75">
      <c r="A82" s="1">
        <v>42498</v>
      </c>
      <c r="B82" s="13">
        <v>0.4583333333333333</v>
      </c>
      <c r="C82" s="22">
        <f t="shared" si="14"/>
        <v>42498.458333333336</v>
      </c>
      <c r="D82" s="6">
        <v>48.053197527777776</v>
      </c>
      <c r="E82" s="6">
        <v>0.0018990277777777777</v>
      </c>
      <c r="F82" s="6">
        <v>1.00946179</v>
      </c>
      <c r="G82" s="6">
        <f t="shared" si="15"/>
        <v>15.844109161420727</v>
      </c>
      <c r="H82" s="25">
        <v>49.90461555555555</v>
      </c>
      <c r="I82" s="30">
        <v>-0.24798919444444445</v>
      </c>
      <c r="J82" s="30">
        <v>0.56083445</v>
      </c>
      <c r="K82" s="30">
        <f t="shared" si="16"/>
        <v>0.09996550751522391</v>
      </c>
      <c r="L82" s="74">
        <f t="shared" si="9"/>
        <v>111.08508166666653</v>
      </c>
      <c r="M82" s="26">
        <f t="shared" si="10"/>
        <v>-14.993293333333334</v>
      </c>
      <c r="N82" s="62">
        <f t="shared" si="11"/>
        <v>112.07681924794802</v>
      </c>
      <c r="O82" s="31" t="str">
        <f t="shared" si="13"/>
        <v>-</v>
      </c>
      <c r="P82" s="60"/>
      <c r="Q82" s="60"/>
      <c r="R82" s="66">
        <v>66</v>
      </c>
      <c r="S82" s="84">
        <f t="shared" si="17"/>
        <v>6.442663961707971</v>
      </c>
      <c r="T82" s="85">
        <f t="shared" si="12"/>
        <v>14.470460179903524</v>
      </c>
    </row>
    <row r="83" spans="1:20" ht="12.75">
      <c r="A83" s="1">
        <v>42498</v>
      </c>
      <c r="B83" s="13">
        <v>0.46527777777777773</v>
      </c>
      <c r="C83" s="22">
        <f t="shared" si="14"/>
        <v>42498.46527777778</v>
      </c>
      <c r="D83" s="6">
        <v>48.059916333333334</v>
      </c>
      <c r="E83" s="6">
        <v>0.0018992222222222223</v>
      </c>
      <c r="F83" s="6">
        <v>1.0094634</v>
      </c>
      <c r="G83" s="6">
        <f t="shared" si="15"/>
        <v>15.844083891543928</v>
      </c>
      <c r="H83" s="25">
        <v>49.90048155555555</v>
      </c>
      <c r="I83" s="30">
        <v>-0.2459980277777778</v>
      </c>
      <c r="J83" s="30">
        <v>0.56080691</v>
      </c>
      <c r="K83" s="30">
        <f t="shared" si="16"/>
        <v>0.09997041660251915</v>
      </c>
      <c r="L83" s="74">
        <f t="shared" si="9"/>
        <v>110.43391333333304</v>
      </c>
      <c r="M83" s="26">
        <f t="shared" si="10"/>
        <v>-14.873835000000001</v>
      </c>
      <c r="N83" s="62">
        <f t="shared" si="11"/>
        <v>111.41556613758496</v>
      </c>
      <c r="O83" s="31" t="str">
        <f t="shared" si="13"/>
        <v>-</v>
      </c>
      <c r="P83" s="60"/>
      <c r="Q83" s="60"/>
      <c r="R83" s="66">
        <v>67</v>
      </c>
      <c r="S83" s="84">
        <f t="shared" si="17"/>
        <v>6.1891383603866545</v>
      </c>
      <c r="T83" s="85">
        <f t="shared" si="12"/>
        <v>14.580696248727445</v>
      </c>
    </row>
    <row r="84" spans="1:20" ht="12.75">
      <c r="A84" s="1">
        <v>42498</v>
      </c>
      <c r="B84" s="13">
        <v>0.47222222222222227</v>
      </c>
      <c r="C84" s="22">
        <f t="shared" si="14"/>
        <v>42498.47222222222</v>
      </c>
      <c r="D84" s="6">
        <v>48.06663508333333</v>
      </c>
      <c r="E84" s="6">
        <v>0.0018994166666666667</v>
      </c>
      <c r="F84" s="6">
        <v>1.00946502</v>
      </c>
      <c r="G84" s="6">
        <f t="shared" si="15"/>
        <v>15.844058464792738</v>
      </c>
      <c r="H84" s="25">
        <v>49.896346666666666</v>
      </c>
      <c r="I84" s="30">
        <v>-0.24400658333333333</v>
      </c>
      <c r="J84" s="30">
        <v>0.56077944</v>
      </c>
      <c r="K84" s="30">
        <f t="shared" si="16"/>
        <v>0.09997531369244113</v>
      </c>
      <c r="L84" s="74">
        <f t="shared" si="9"/>
        <v>109.7826950000001</v>
      </c>
      <c r="M84" s="26">
        <f t="shared" si="10"/>
        <v>-14.754359999999998</v>
      </c>
      <c r="N84" s="62">
        <f t="shared" si="11"/>
        <v>110.75427043518087</v>
      </c>
      <c r="O84" s="31" t="str">
        <f t="shared" si="13"/>
        <v>-</v>
      </c>
      <c r="P84" s="60"/>
      <c r="Q84" s="60"/>
      <c r="R84" s="66">
        <v>68</v>
      </c>
      <c r="S84" s="84">
        <f t="shared" si="17"/>
        <v>5.933727487565236</v>
      </c>
      <c r="T84" s="85">
        <f t="shared" si="12"/>
        <v>14.686490896227626</v>
      </c>
    </row>
    <row r="85" spans="1:20" ht="12.75">
      <c r="A85" s="1">
        <v>42498</v>
      </c>
      <c r="B85" s="13">
        <v>0.4791666666666667</v>
      </c>
      <c r="C85" s="22">
        <f t="shared" si="14"/>
        <v>42498.479166666664</v>
      </c>
      <c r="D85" s="6">
        <v>48.073353833333336</v>
      </c>
      <c r="E85" s="6">
        <v>0.0018995833333333332</v>
      </c>
      <c r="F85" s="6">
        <v>1.00946664</v>
      </c>
      <c r="G85" s="6">
        <f t="shared" si="15"/>
        <v>15.844033038123143</v>
      </c>
      <c r="H85" s="25">
        <v>49.89221088888889</v>
      </c>
      <c r="I85" s="30">
        <v>-0.24201491666666666</v>
      </c>
      <c r="J85" s="30">
        <v>0.56075203</v>
      </c>
      <c r="K85" s="30">
        <f t="shared" si="16"/>
        <v>0.09998020056435904</v>
      </c>
      <c r="L85" s="74">
        <f t="shared" si="9"/>
        <v>109.13142333333326</v>
      </c>
      <c r="M85" s="26">
        <f t="shared" si="10"/>
        <v>-14.634870000000001</v>
      </c>
      <c r="N85" s="62">
        <f t="shared" si="11"/>
        <v>110.09292945277188</v>
      </c>
      <c r="O85" s="31" t="str">
        <f t="shared" si="13"/>
        <v>-</v>
      </c>
      <c r="P85" s="60"/>
      <c r="Q85" s="60"/>
      <c r="R85" s="66">
        <v>69</v>
      </c>
      <c r="S85" s="84">
        <f t="shared" si="17"/>
        <v>5.6765091438698</v>
      </c>
      <c r="T85" s="85">
        <f t="shared" si="12"/>
        <v>14.787811896329584</v>
      </c>
    </row>
    <row r="86" spans="1:20" ht="12.75">
      <c r="A86" s="1">
        <v>42498</v>
      </c>
      <c r="B86" s="13">
        <v>0.4861111111111111</v>
      </c>
      <c r="C86" s="22">
        <f t="shared" si="14"/>
        <v>42498.48611111111</v>
      </c>
      <c r="D86" s="6">
        <v>48.08007255555556</v>
      </c>
      <c r="E86" s="6">
        <v>0.0018997777777777778</v>
      </c>
      <c r="F86" s="6">
        <v>1.00946825</v>
      </c>
      <c r="G86" s="6">
        <f t="shared" si="15"/>
        <v>15.844007768489165</v>
      </c>
      <c r="H86" s="25">
        <v>49.88807425</v>
      </c>
      <c r="I86" s="30">
        <v>-0.24002297222222221</v>
      </c>
      <c r="J86" s="30">
        <v>0.56072467</v>
      </c>
      <c r="K86" s="30">
        <f t="shared" si="16"/>
        <v>0.09998507899834595</v>
      </c>
      <c r="L86" s="74">
        <f t="shared" si="9"/>
        <v>108.48010166666654</v>
      </c>
      <c r="M86" s="26">
        <f t="shared" si="10"/>
        <v>-14.515365</v>
      </c>
      <c r="N86" s="62">
        <f t="shared" si="11"/>
        <v>109.4315462337603</v>
      </c>
      <c r="O86" s="31" t="str">
        <f t="shared" si="13"/>
        <v>-</v>
      </c>
      <c r="P86" s="60"/>
      <c r="Q86" s="60"/>
      <c r="R86" s="66">
        <v>70</v>
      </c>
      <c r="S86" s="84">
        <f t="shared" si="17"/>
        <v>5.417561680499558</v>
      </c>
      <c r="T86" s="85">
        <f t="shared" si="12"/>
        <v>14.88462838567517</v>
      </c>
    </row>
    <row r="87" spans="1:20" ht="12.75">
      <c r="A87" s="1">
        <v>42498</v>
      </c>
      <c r="B87" s="13">
        <v>0.4930555555555556</v>
      </c>
      <c r="C87" s="22">
        <f t="shared" si="14"/>
        <v>42498.493055555555</v>
      </c>
      <c r="D87" s="6">
        <v>48.086791250000005</v>
      </c>
      <c r="E87" s="6">
        <v>0.0018999722222222222</v>
      </c>
      <c r="F87" s="6">
        <v>1.00946987</v>
      </c>
      <c r="G87" s="6">
        <f t="shared" si="15"/>
        <v>15.843982341982299</v>
      </c>
      <c r="H87" s="25">
        <v>49.88393675</v>
      </c>
      <c r="I87" s="30">
        <v>-0.23803075</v>
      </c>
      <c r="J87" s="30">
        <v>0.56069738</v>
      </c>
      <c r="K87" s="30">
        <f t="shared" si="16"/>
        <v>0.0999899454252336</v>
      </c>
      <c r="L87" s="74">
        <f t="shared" si="9"/>
        <v>107.82872999999952</v>
      </c>
      <c r="M87" s="26">
        <f t="shared" si="10"/>
        <v>-14.395843333333334</v>
      </c>
      <c r="N87" s="62">
        <f t="shared" si="11"/>
        <v>108.7701209634964</v>
      </c>
      <c r="O87" s="31" t="str">
        <f t="shared" si="13"/>
        <v>-</v>
      </c>
      <c r="P87" s="60"/>
      <c r="Q87" s="60"/>
      <c r="R87" s="66">
        <v>71</v>
      </c>
      <c r="S87" s="84">
        <f t="shared" si="17"/>
        <v>5.156963975360339</v>
      </c>
      <c r="T87" s="85">
        <f t="shared" si="12"/>
        <v>14.976910873023845</v>
      </c>
    </row>
    <row r="88" spans="1:20" ht="12.75">
      <c r="A88" s="1">
        <v>42498</v>
      </c>
      <c r="B88" s="13">
        <v>0.5</v>
      </c>
      <c r="C88" s="22">
        <f t="shared" si="14"/>
        <v>42498.5</v>
      </c>
      <c r="D88" s="6">
        <v>48.09350991666667</v>
      </c>
      <c r="E88" s="6">
        <v>0.0019001666666666668</v>
      </c>
      <c r="F88" s="6">
        <v>1.00947149</v>
      </c>
      <c r="G88" s="6">
        <f t="shared" si="15"/>
        <v>15.843956915557037</v>
      </c>
      <c r="H88" s="25">
        <v>49.87979836111111</v>
      </c>
      <c r="I88" s="30">
        <v>-0.23603830555555555</v>
      </c>
      <c r="J88" s="30">
        <v>0.56067015</v>
      </c>
      <c r="K88" s="30">
        <f t="shared" si="16"/>
        <v>0.09999480162493306</v>
      </c>
      <c r="L88" s="74">
        <f t="shared" si="9"/>
        <v>107.17730666666668</v>
      </c>
      <c r="M88" s="26">
        <f t="shared" si="10"/>
        <v>-14.276308333333333</v>
      </c>
      <c r="N88" s="62">
        <f t="shared" si="11"/>
        <v>108.10865261606423</v>
      </c>
      <c r="O88" s="31" t="str">
        <f t="shared" si="13"/>
        <v>-</v>
      </c>
      <c r="P88" s="60"/>
      <c r="Q88" s="60"/>
      <c r="R88" s="66">
        <v>72</v>
      </c>
      <c r="S88" s="84">
        <f t="shared" si="17"/>
        <v>4.894795409037592</v>
      </c>
      <c r="T88" s="85">
        <f t="shared" si="12"/>
        <v>15.064631248236005</v>
      </c>
    </row>
    <row r="89" spans="1:20" ht="12.75">
      <c r="A89" s="1">
        <v>42498</v>
      </c>
      <c r="B89" s="13">
        <v>0.5069444444444444</v>
      </c>
      <c r="C89" s="22">
        <f t="shared" si="14"/>
        <v>42498.506944444445</v>
      </c>
      <c r="D89" s="6">
        <v>48.10022858333333</v>
      </c>
      <c r="E89" s="6">
        <v>0.0019003611111111111</v>
      </c>
      <c r="F89" s="6">
        <v>1.0094731</v>
      </c>
      <c r="G89" s="6">
        <f t="shared" si="15"/>
        <v>15.843931646165874</v>
      </c>
      <c r="H89" s="25">
        <v>49.87565911111111</v>
      </c>
      <c r="I89" s="30">
        <v>-0.23404558333333333</v>
      </c>
      <c r="J89" s="30">
        <v>0.56064297</v>
      </c>
      <c r="K89" s="30">
        <f t="shared" si="16"/>
        <v>0.09999964937805511</v>
      </c>
      <c r="L89" s="74">
        <f t="shared" si="9"/>
        <v>106.52583166666673</v>
      </c>
      <c r="M89" s="26">
        <f t="shared" si="10"/>
        <v>-14.156756666666666</v>
      </c>
      <c r="N89" s="62">
        <f t="shared" si="11"/>
        <v>107.44714094729572</v>
      </c>
      <c r="O89" s="31" t="str">
        <f t="shared" si="13"/>
        <v>-</v>
      </c>
      <c r="P89" s="60"/>
      <c r="Q89" s="60"/>
      <c r="R89" s="66">
        <v>73</v>
      </c>
      <c r="S89" s="84">
        <f t="shared" si="17"/>
        <v>4.631135840616305</v>
      </c>
      <c r="T89" s="85">
        <f t="shared" si="12"/>
        <v>15.147762790835593</v>
      </c>
    </row>
    <row r="90" spans="1:20" ht="12.75">
      <c r="A90" s="1">
        <v>42498</v>
      </c>
      <c r="B90" s="13">
        <v>0.513888888888889</v>
      </c>
      <c r="C90" s="22">
        <f t="shared" si="14"/>
        <v>42498.51388888889</v>
      </c>
      <c r="D90" s="6">
        <v>48.106947194444444</v>
      </c>
      <c r="E90" s="6">
        <v>0.0019005555555555555</v>
      </c>
      <c r="F90" s="6">
        <v>1.00947472</v>
      </c>
      <c r="G90" s="6">
        <f t="shared" si="15"/>
        <v>15.843906219903323</v>
      </c>
      <c r="H90" s="25">
        <v>49.87151902777778</v>
      </c>
      <c r="I90" s="30">
        <v>-0.2320526111111111</v>
      </c>
      <c r="J90" s="30">
        <v>0.56061586</v>
      </c>
      <c r="K90" s="30">
        <f t="shared" si="16"/>
        <v>0.10000448511440875</v>
      </c>
      <c r="L90" s="74">
        <f t="shared" si="9"/>
        <v>105.8743100000001</v>
      </c>
      <c r="M90" s="26">
        <f t="shared" si="10"/>
        <v>-14.037189999999999</v>
      </c>
      <c r="N90" s="62">
        <f t="shared" si="11"/>
        <v>106.78559133087434</v>
      </c>
      <c r="O90" s="31" t="str">
        <f t="shared" si="13"/>
        <v>-</v>
      </c>
      <c r="P90" s="60"/>
      <c r="Q90" s="60"/>
      <c r="R90" s="66">
        <v>74</v>
      </c>
      <c r="S90" s="84">
        <f t="shared" si="17"/>
        <v>4.366065583355145</v>
      </c>
      <c r="T90" s="85">
        <f t="shared" si="12"/>
        <v>15.22628017814942</v>
      </c>
    </row>
    <row r="91" spans="1:20" ht="12.75">
      <c r="A91" s="1">
        <v>42498</v>
      </c>
      <c r="B91" s="13">
        <v>0.5208333333333334</v>
      </c>
      <c r="C91" s="22">
        <f t="shared" si="14"/>
        <v>42498.520833333336</v>
      </c>
      <c r="D91" s="6">
        <v>48.113665805555556</v>
      </c>
      <c r="E91" s="6">
        <v>0.0019007499999999999</v>
      </c>
      <c r="F91" s="6">
        <v>1.00947633</v>
      </c>
      <c r="G91" s="6">
        <f t="shared" si="15"/>
        <v>15.843880950673864</v>
      </c>
      <c r="H91" s="25">
        <v>49.867378055555555</v>
      </c>
      <c r="I91" s="30">
        <v>-0.23005941666666668</v>
      </c>
      <c r="J91" s="30">
        <v>0.56058881</v>
      </c>
      <c r="K91" s="30">
        <f t="shared" si="16"/>
        <v>0.10000931061444387</v>
      </c>
      <c r="L91" s="74">
        <f t="shared" si="9"/>
        <v>105.22273499999997</v>
      </c>
      <c r="M91" s="26">
        <f t="shared" si="10"/>
        <v>-13.917610000000002</v>
      </c>
      <c r="N91" s="62">
        <f t="shared" si="11"/>
        <v>106.12399757668298</v>
      </c>
      <c r="O91" s="31" t="str">
        <f t="shared" si="13"/>
        <v>-</v>
      </c>
      <c r="P91" s="60"/>
      <c r="Q91" s="60"/>
      <c r="R91" s="66">
        <v>75</v>
      </c>
      <c r="S91" s="84">
        <f t="shared" si="17"/>
        <v>4.09966538022227</v>
      </c>
      <c r="T91" s="85">
        <f t="shared" si="12"/>
        <v>15.300159493020692</v>
      </c>
    </row>
    <row r="92" spans="1:20" ht="12.75">
      <c r="A92" s="1">
        <v>42498</v>
      </c>
      <c r="B92" s="13">
        <v>0.5277777777777778</v>
      </c>
      <c r="C92" s="22">
        <f t="shared" si="14"/>
        <v>42498.52777777778</v>
      </c>
      <c r="D92" s="6">
        <v>48.12038438888889</v>
      </c>
      <c r="E92" s="6">
        <v>0.0019009444444444445</v>
      </c>
      <c r="F92" s="6">
        <v>1.00947795</v>
      </c>
      <c r="G92" s="6">
        <f t="shared" si="15"/>
        <v>15.843855524574032</v>
      </c>
      <c r="H92" s="25">
        <v>49.86323625</v>
      </c>
      <c r="I92" s="30">
        <v>-0.22806594444444445</v>
      </c>
      <c r="J92" s="30">
        <v>0.56056181</v>
      </c>
      <c r="K92" s="30">
        <f t="shared" si="16"/>
        <v>0.10001412765930567</v>
      </c>
      <c r="L92" s="74">
        <f t="shared" si="9"/>
        <v>104.57111166666678</v>
      </c>
      <c r="M92" s="26">
        <f t="shared" si="10"/>
        <v>-13.798013333333333</v>
      </c>
      <c r="N92" s="62">
        <f t="shared" si="11"/>
        <v>105.4623644159481</v>
      </c>
      <c r="O92" s="31" t="str">
        <f t="shared" si="13"/>
        <v>-</v>
      </c>
      <c r="P92" s="60"/>
      <c r="Q92" s="60"/>
      <c r="R92" s="66">
        <v>76</v>
      </c>
      <c r="S92" s="84">
        <f t="shared" si="17"/>
        <v>3.8320163793002275</v>
      </c>
      <c r="T92" s="85">
        <f t="shared" si="12"/>
        <v>15.369378231094418</v>
      </c>
    </row>
    <row r="93" spans="1:20" ht="12.75">
      <c r="A93" s="1">
        <v>42498</v>
      </c>
      <c r="B93" s="13">
        <v>0.5347222222222222</v>
      </c>
      <c r="C93" s="22">
        <f t="shared" si="14"/>
        <v>42498.53472222222</v>
      </c>
      <c r="D93" s="6">
        <v>48.127102944444445</v>
      </c>
      <c r="E93" s="6">
        <v>0.0019011388888888888</v>
      </c>
      <c r="F93" s="6">
        <v>1.00947956</v>
      </c>
      <c r="G93" s="6">
        <f t="shared" si="15"/>
        <v>15.84383025550628</v>
      </c>
      <c r="H93" s="25">
        <v>49.85909361111111</v>
      </c>
      <c r="I93" s="30">
        <v>-0.22607219444444446</v>
      </c>
      <c r="J93" s="30">
        <v>0.56053488</v>
      </c>
      <c r="K93" s="30">
        <f t="shared" si="16"/>
        <v>0.10001893267778711</v>
      </c>
      <c r="L93" s="74">
        <f t="shared" si="9"/>
        <v>103.9194400000001</v>
      </c>
      <c r="M93" s="26">
        <f t="shared" si="10"/>
        <v>-13.6784</v>
      </c>
      <c r="N93" s="62">
        <f t="shared" si="11"/>
        <v>104.80069206358155</v>
      </c>
      <c r="O93" s="31" t="str">
        <f t="shared" si="13"/>
        <v>-</v>
      </c>
      <c r="P93" s="60"/>
      <c r="Q93" s="60"/>
      <c r="R93" s="66">
        <v>77</v>
      </c>
      <c r="S93" s="84">
        <f t="shared" si="17"/>
        <v>3.5632001090674743</v>
      </c>
      <c r="T93" s="85">
        <f t="shared" si="12"/>
        <v>15.433915307672443</v>
      </c>
    </row>
    <row r="94" spans="1:20" ht="12.75">
      <c r="A94" s="1">
        <v>42498</v>
      </c>
      <c r="B94" s="13">
        <v>0.5416666666666666</v>
      </c>
      <c r="C94" s="22">
        <f t="shared" si="14"/>
        <v>42498.541666666664</v>
      </c>
      <c r="D94" s="6">
        <v>48.13382147222222</v>
      </c>
      <c r="E94" s="6">
        <v>0.0019013055555555554</v>
      </c>
      <c r="F94" s="6">
        <v>1.00948118</v>
      </c>
      <c r="G94" s="6">
        <f t="shared" si="15"/>
        <v>15.843804829569153</v>
      </c>
      <c r="H94" s="25">
        <v>49.854950111111116</v>
      </c>
      <c r="I94" s="30">
        <v>-0.22407822222222223</v>
      </c>
      <c r="J94" s="30">
        <v>0.56050801</v>
      </c>
      <c r="K94" s="30">
        <f t="shared" si="16"/>
        <v>0.10002372745087348</v>
      </c>
      <c r="L94" s="74">
        <f t="shared" si="9"/>
        <v>103.26771833333353</v>
      </c>
      <c r="M94" s="26">
        <f t="shared" si="10"/>
        <v>-13.558771666666669</v>
      </c>
      <c r="N94" s="62">
        <f t="shared" si="11"/>
        <v>104.13897951749567</v>
      </c>
      <c r="O94" s="31" t="str">
        <f t="shared" si="13"/>
        <v>-</v>
      </c>
      <c r="P94" s="60"/>
      <c r="Q94" s="60"/>
      <c r="R94" s="66">
        <v>78</v>
      </c>
      <c r="S94" s="84">
        <f t="shared" si="17"/>
        <v>3.293298453564008</v>
      </c>
      <c r="T94" s="85">
        <f t="shared" si="12"/>
        <v>15.493751064136054</v>
      </c>
    </row>
    <row r="95" spans="1:20" ht="12.75">
      <c r="A95" s="1">
        <v>42498</v>
      </c>
      <c r="B95" s="13">
        <v>0.548611111111111</v>
      </c>
      <c r="C95" s="22">
        <f t="shared" si="14"/>
        <v>42498.54861111111</v>
      </c>
      <c r="D95" s="6">
        <v>48.14053997222222</v>
      </c>
      <c r="E95" s="6">
        <v>0.0019015</v>
      </c>
      <c r="F95" s="6">
        <v>1.00948279</v>
      </c>
      <c r="G95" s="6">
        <f t="shared" si="15"/>
        <v>15.843779560663107</v>
      </c>
      <c r="H95" s="25">
        <v>49.85080577777778</v>
      </c>
      <c r="I95" s="30">
        <v>-0.222084</v>
      </c>
      <c r="J95" s="30">
        <v>0.56048119</v>
      </c>
      <c r="K95" s="30">
        <f t="shared" si="16"/>
        <v>0.1000285137602414</v>
      </c>
      <c r="L95" s="74">
        <f t="shared" si="9"/>
        <v>102.61594833333348</v>
      </c>
      <c r="M95" s="26">
        <f t="shared" si="10"/>
        <v>-13.43913</v>
      </c>
      <c r="N95" s="62">
        <f t="shared" si="11"/>
        <v>103.47722843849112</v>
      </c>
      <c r="O95" s="31" t="str">
        <f t="shared" si="13"/>
        <v>-</v>
      </c>
      <c r="P95" s="60"/>
      <c r="Q95" s="60"/>
      <c r="R95" s="66">
        <v>79</v>
      </c>
      <c r="S95" s="84">
        <f t="shared" si="17"/>
        <v>3.0223936274486847</v>
      </c>
      <c r="T95" s="85">
        <f t="shared" si="12"/>
        <v>15.548867273934196</v>
      </c>
    </row>
    <row r="96" spans="1:20" ht="12.75">
      <c r="A96" s="1">
        <v>42498</v>
      </c>
      <c r="B96" s="13">
        <v>0.5555555555555556</v>
      </c>
      <c r="C96" s="22">
        <f t="shared" si="14"/>
        <v>42498.555555555555</v>
      </c>
      <c r="D96" s="6">
        <v>48.14725847222222</v>
      </c>
      <c r="E96" s="6">
        <v>0.0019016944444444444</v>
      </c>
      <c r="F96" s="6">
        <v>1.00948441</v>
      </c>
      <c r="G96" s="6">
        <f t="shared" si="15"/>
        <v>15.843754134888684</v>
      </c>
      <c r="H96" s="25">
        <v>49.84666058333334</v>
      </c>
      <c r="I96" s="30">
        <v>-0.2200895277777778</v>
      </c>
      <c r="J96" s="30">
        <v>0.56045444</v>
      </c>
      <c r="K96" s="30">
        <f t="shared" si="16"/>
        <v>0.10003328803367402</v>
      </c>
      <c r="L96" s="74">
        <f t="shared" si="9"/>
        <v>101.96412666666717</v>
      </c>
      <c r="M96" s="26">
        <f t="shared" si="10"/>
        <v>-13.319473333333335</v>
      </c>
      <c r="N96" s="62">
        <f t="shared" si="11"/>
        <v>102.81543575099721</v>
      </c>
      <c r="O96" s="31" t="str">
        <f t="shared" si="13"/>
        <v>-</v>
      </c>
      <c r="P96" s="60"/>
      <c r="Q96" s="60"/>
      <c r="R96" s="66">
        <v>80</v>
      </c>
      <c r="S96" s="84">
        <f t="shared" si="17"/>
        <v>2.7505681509558553</v>
      </c>
      <c r="T96" s="85">
        <f t="shared" si="12"/>
        <v>15.599247148135435</v>
      </c>
    </row>
    <row r="97" spans="1:20" ht="12.75">
      <c r="A97" s="1">
        <v>42498</v>
      </c>
      <c r="B97" s="13">
        <v>0.5625</v>
      </c>
      <c r="C97" s="22">
        <f t="shared" si="14"/>
        <v>42498.5625</v>
      </c>
      <c r="D97" s="6">
        <v>48.153976916666664</v>
      </c>
      <c r="E97" s="6">
        <v>0.001901888888888889</v>
      </c>
      <c r="F97" s="6">
        <v>1.00948602</v>
      </c>
      <c r="G97" s="6">
        <f t="shared" si="15"/>
        <v>15.843728866144343</v>
      </c>
      <c r="H97" s="25">
        <v>49.84251458333333</v>
      </c>
      <c r="I97" s="30">
        <v>-0.21809480555555558</v>
      </c>
      <c r="J97" s="30">
        <v>0.56042775</v>
      </c>
      <c r="K97" s="30">
        <f t="shared" si="16"/>
        <v>0.10003805205268915</v>
      </c>
      <c r="L97" s="74">
        <f t="shared" si="9"/>
        <v>101.31226000000012</v>
      </c>
      <c r="M97" s="26">
        <f t="shared" si="10"/>
        <v>-13.19980166666667</v>
      </c>
      <c r="N97" s="62">
        <f t="shared" si="11"/>
        <v>102.15360830245555</v>
      </c>
      <c r="O97" s="31" t="str">
        <f t="shared" si="13"/>
        <v>-</v>
      </c>
      <c r="P97" s="60"/>
      <c r="Q97" s="60"/>
      <c r="R97" s="66">
        <v>81</v>
      </c>
      <c r="S97" s="84">
        <f t="shared" si="17"/>
        <v>2.477904824758893</v>
      </c>
      <c r="T97" s="85">
        <f t="shared" si="12"/>
        <v>15.644875340542054</v>
      </c>
    </row>
    <row r="98" spans="1:20" ht="12.75">
      <c r="A98" s="1">
        <v>42498</v>
      </c>
      <c r="B98" s="13">
        <v>0.5694444444444444</v>
      </c>
      <c r="C98" s="22">
        <f t="shared" si="14"/>
        <v>42498.569444444445</v>
      </c>
      <c r="D98" s="6">
        <v>48.16069536111111</v>
      </c>
      <c r="E98" s="6">
        <v>0.0019020555555555557</v>
      </c>
      <c r="F98" s="6">
        <v>1.00948764</v>
      </c>
      <c r="G98" s="6">
        <f t="shared" si="15"/>
        <v>15.843703440532634</v>
      </c>
      <c r="H98" s="25">
        <v>49.83836775</v>
      </c>
      <c r="I98" s="30">
        <v>-0.21609986111111112</v>
      </c>
      <c r="J98" s="30">
        <v>0.56040111</v>
      </c>
      <c r="K98" s="30">
        <f t="shared" si="16"/>
        <v>0.10004280759949148</v>
      </c>
      <c r="L98" s="74">
        <f t="shared" si="9"/>
        <v>100.66034333333363</v>
      </c>
      <c r="M98" s="26">
        <f t="shared" si="10"/>
        <v>-13.080115000000001</v>
      </c>
      <c r="N98" s="62">
        <f t="shared" si="11"/>
        <v>101.49174158949234</v>
      </c>
      <c r="O98" s="31" t="str">
        <f t="shared" si="13"/>
        <v>-</v>
      </c>
      <c r="P98" s="60"/>
      <c r="Q98" s="60"/>
      <c r="R98" s="66">
        <v>82</v>
      </c>
      <c r="S98" s="84">
        <f t="shared" si="17"/>
        <v>2.204486704748306</v>
      </c>
      <c r="T98" s="85">
        <f t="shared" si="12"/>
        <v>15.685737952364631</v>
      </c>
    </row>
    <row r="99" spans="1:20" ht="12.75">
      <c r="A99" s="1">
        <v>42498</v>
      </c>
      <c r="B99" s="13">
        <v>0.576388888888889</v>
      </c>
      <c r="C99" s="22">
        <f t="shared" si="14"/>
        <v>42498.57638888889</v>
      </c>
      <c r="D99" s="6">
        <v>48.167413777777774</v>
      </c>
      <c r="E99" s="6">
        <v>0.0019022499999999999</v>
      </c>
      <c r="F99" s="6">
        <v>1.00948925</v>
      </c>
      <c r="G99" s="6">
        <f t="shared" si="15"/>
        <v>15.84367817194999</v>
      </c>
      <c r="H99" s="25">
        <v>49.834220083333335</v>
      </c>
      <c r="I99" s="30">
        <v>-0.2141046388888889</v>
      </c>
      <c r="J99" s="30">
        <v>0.56037454</v>
      </c>
      <c r="K99" s="30">
        <f t="shared" si="16"/>
        <v>0.10004755110086098</v>
      </c>
      <c r="L99" s="74">
        <f t="shared" si="9"/>
        <v>100.00837833333364</v>
      </c>
      <c r="M99" s="26">
        <f t="shared" si="10"/>
        <v>-12.960413333333333</v>
      </c>
      <c r="N99" s="62">
        <f t="shared" si="11"/>
        <v>100.82983708733278</v>
      </c>
      <c r="O99" s="31" t="str">
        <f t="shared" si="13"/>
        <v>-</v>
      </c>
      <c r="P99" s="60"/>
      <c r="Q99" s="60"/>
      <c r="R99" s="66">
        <v>83</v>
      </c>
      <c r="S99" s="84">
        <f t="shared" si="17"/>
        <v>1.9303970767321108</v>
      </c>
      <c r="T99" s="85">
        <f t="shared" si="12"/>
        <v>15.721822536455763</v>
      </c>
    </row>
    <row r="100" spans="1:20" ht="12.75">
      <c r="A100" s="1">
        <v>42498</v>
      </c>
      <c r="B100" s="13">
        <v>0.5833333333333334</v>
      </c>
      <c r="C100" s="22">
        <f t="shared" si="14"/>
        <v>42498.583333333336</v>
      </c>
      <c r="D100" s="6">
        <v>48.174132166666666</v>
      </c>
      <c r="E100" s="6">
        <v>0.0019024444444444445</v>
      </c>
      <c r="F100" s="6">
        <v>1.00949086</v>
      </c>
      <c r="G100" s="6">
        <f t="shared" si="15"/>
        <v>15.843652903447946</v>
      </c>
      <c r="H100" s="25">
        <v>49.830071583333336</v>
      </c>
      <c r="I100" s="30">
        <v>-0.21210919444444445</v>
      </c>
      <c r="J100" s="30">
        <v>0.56034803</v>
      </c>
      <c r="K100" s="30">
        <f t="shared" si="16"/>
        <v>0.10005228433884467</v>
      </c>
      <c r="L100" s="74">
        <f t="shared" si="9"/>
        <v>99.35636500000015</v>
      </c>
      <c r="M100" s="26">
        <f t="shared" si="10"/>
        <v>-12.840698333333334</v>
      </c>
      <c r="N100" s="62">
        <f t="shared" si="11"/>
        <v>100.16789547643873</v>
      </c>
      <c r="O100" s="31" t="str">
        <f t="shared" si="13"/>
        <v>-</v>
      </c>
      <c r="P100" s="60"/>
      <c r="Q100" s="60"/>
      <c r="R100" s="66">
        <v>84</v>
      </c>
      <c r="S100" s="84">
        <f t="shared" si="17"/>
        <v>1.6557194310661663</v>
      </c>
      <c r="T100" s="85">
        <f t="shared" si="12"/>
        <v>15.753118101101576</v>
      </c>
    </row>
    <row r="101" spans="1:20" ht="12.75">
      <c r="A101" s="1">
        <v>42498</v>
      </c>
      <c r="B101" s="13">
        <v>0.5902777777777778</v>
      </c>
      <c r="C101" s="22">
        <f t="shared" si="14"/>
        <v>42498.59027777778</v>
      </c>
      <c r="D101" s="6">
        <v>48.18085052777778</v>
      </c>
      <c r="E101" s="6">
        <v>0.0019026111111111112</v>
      </c>
      <c r="F101" s="6">
        <v>1.00949248</v>
      </c>
      <c r="G101" s="6">
        <f t="shared" si="15"/>
        <v>15.843627478080043</v>
      </c>
      <c r="H101" s="25">
        <v>49.82592227777778</v>
      </c>
      <c r="I101" s="30">
        <v>-0.21011347222222224</v>
      </c>
      <c r="J101" s="30">
        <v>0.56032157</v>
      </c>
      <c r="K101" s="30">
        <f t="shared" si="16"/>
        <v>0.10005700909617216</v>
      </c>
      <c r="L101" s="74">
        <f t="shared" si="9"/>
        <v>98.70430499999998</v>
      </c>
      <c r="M101" s="26">
        <f t="shared" si="10"/>
        <v>-12.720965000000001</v>
      </c>
      <c r="N101" s="62">
        <f t="shared" si="11"/>
        <v>99.50591824813488</v>
      </c>
      <c r="O101" s="31" t="str">
        <f t="shared" si="13"/>
        <v>-</v>
      </c>
      <c r="P101" s="60"/>
      <c r="Q101" s="60"/>
      <c r="R101" s="66">
        <v>85</v>
      </c>
      <c r="S101" s="84">
        <f t="shared" si="17"/>
        <v>1.3805374372222048</v>
      </c>
      <c r="T101" s="85">
        <f t="shared" si="12"/>
        <v>15.779615113369912</v>
      </c>
    </row>
    <row r="102" spans="1:20" ht="12.75">
      <c r="A102" s="1">
        <v>42498</v>
      </c>
      <c r="B102" s="13">
        <v>0.5972222222222222</v>
      </c>
      <c r="C102" s="22">
        <f t="shared" si="14"/>
        <v>42498.59722222222</v>
      </c>
      <c r="D102" s="6">
        <v>48.18756886111111</v>
      </c>
      <c r="E102" s="6">
        <v>0.0019028055555555556</v>
      </c>
      <c r="F102" s="6">
        <v>1.00949409</v>
      </c>
      <c r="G102" s="6">
        <f t="shared" si="15"/>
        <v>15.843602209739698</v>
      </c>
      <c r="H102" s="25">
        <v>49.82177216666667</v>
      </c>
      <c r="I102" s="30">
        <v>-0.20811752777777778</v>
      </c>
      <c r="J102" s="30">
        <v>0.56029518</v>
      </c>
      <c r="K102" s="30">
        <f t="shared" si="16"/>
        <v>0.10006172179862668</v>
      </c>
      <c r="L102" s="74">
        <f aca="true" t="shared" si="18" ref="L102:L165">(H102-D102)*60</f>
        <v>98.05219833333354</v>
      </c>
      <c r="M102" s="26">
        <f aca="true" t="shared" si="19" ref="M102:M165">(I102-E102)*60</f>
        <v>-12.60122</v>
      </c>
      <c r="N102" s="62">
        <f t="shared" si="11"/>
        <v>98.8439060945453</v>
      </c>
      <c r="O102" s="31" t="str">
        <f t="shared" si="13"/>
        <v>-</v>
      </c>
      <c r="P102" s="60"/>
      <c r="Q102" s="60"/>
      <c r="R102" s="66">
        <v>86</v>
      </c>
      <c r="S102" s="84">
        <f t="shared" si="17"/>
        <v>1.1049349183012989</v>
      </c>
      <c r="T102" s="85">
        <f t="shared" si="12"/>
        <v>15.80130550201415</v>
      </c>
    </row>
    <row r="103" spans="1:20" ht="12.75">
      <c r="A103" s="1">
        <v>42498</v>
      </c>
      <c r="B103" s="13">
        <v>0.6041666666666666</v>
      </c>
      <c r="C103" s="22">
        <f t="shared" si="14"/>
        <v>42498.604166666664</v>
      </c>
      <c r="D103" s="6">
        <v>48.19428719444444</v>
      </c>
      <c r="E103" s="6">
        <v>0.001903</v>
      </c>
      <c r="F103" s="6">
        <v>1.0094957</v>
      </c>
      <c r="G103" s="6">
        <f t="shared" si="15"/>
        <v>15.843576941479954</v>
      </c>
      <c r="H103" s="25">
        <v>49.81762122222223</v>
      </c>
      <c r="I103" s="30">
        <v>-0.20612136111111112</v>
      </c>
      <c r="J103" s="30">
        <v>0.56026884</v>
      </c>
      <c r="K103" s="30">
        <f t="shared" si="16"/>
        <v>0.10006642601482436</v>
      </c>
      <c r="L103" s="74">
        <f t="shared" si="18"/>
        <v>97.40004166666722</v>
      </c>
      <c r="M103" s="26">
        <f t="shared" si="19"/>
        <v>-12.481461666666666</v>
      </c>
      <c r="N103" s="62">
        <f t="shared" si="11"/>
        <v>98.18185598373373</v>
      </c>
      <c r="O103" s="31" t="str">
        <f t="shared" si="13"/>
        <v>-</v>
      </c>
      <c r="P103" s="60"/>
      <c r="Q103" s="60"/>
      <c r="R103" s="66">
        <v>87</v>
      </c>
      <c r="S103" s="84">
        <f t="shared" si="17"/>
        <v>0.8289958255005372</v>
      </c>
      <c r="T103" s="85">
        <f t="shared" si="12"/>
        <v>15.818182659931793</v>
      </c>
    </row>
    <row r="104" spans="1:20" ht="12.75">
      <c r="A104" s="1">
        <v>42498</v>
      </c>
      <c r="B104" s="13">
        <v>0.611111111111111</v>
      </c>
      <c r="C104" s="22">
        <f t="shared" si="14"/>
        <v>42498.61111111111</v>
      </c>
      <c r="D104" s="6">
        <v>48.2010055</v>
      </c>
      <c r="E104" s="6">
        <v>0.0019031666666666667</v>
      </c>
      <c r="F104" s="6">
        <v>1.00949732</v>
      </c>
      <c r="G104" s="6">
        <f t="shared" si="15"/>
        <v>15.843551516355848</v>
      </c>
      <c r="H104" s="25">
        <v>49.813469472222216</v>
      </c>
      <c r="I104" s="30">
        <v>-0.20412491666666668</v>
      </c>
      <c r="J104" s="30">
        <v>0.56024257</v>
      </c>
      <c r="K104" s="30">
        <f t="shared" si="16"/>
        <v>0.1000711181698875</v>
      </c>
      <c r="L104" s="74">
        <f t="shared" si="18"/>
        <v>96.74783833333294</v>
      </c>
      <c r="M104" s="26">
        <f t="shared" si="19"/>
        <v>-12.361685000000001</v>
      </c>
      <c r="N104" s="62">
        <f t="shared" si="11"/>
        <v>97.51977108591805</v>
      </c>
      <c r="O104" s="31" t="str">
        <f t="shared" si="13"/>
        <v>-</v>
      </c>
      <c r="P104" s="60"/>
      <c r="Q104" s="60"/>
      <c r="R104" s="66">
        <v>88</v>
      </c>
      <c r="S104" s="84">
        <f t="shared" si="17"/>
        <v>0.5528042125406616</v>
      </c>
      <c r="T104" s="85">
        <f t="shared" si="12"/>
        <v>15.830241446177046</v>
      </c>
    </row>
    <row r="105" spans="1:20" ht="12.75">
      <c r="A105" s="1">
        <v>42498</v>
      </c>
      <c r="B105" s="13">
        <v>0.6180555555555556</v>
      </c>
      <c r="C105" s="22">
        <f t="shared" si="14"/>
        <v>42498.618055555555</v>
      </c>
      <c r="D105" s="6">
        <v>48.20772375</v>
      </c>
      <c r="E105" s="6">
        <v>0.001903361111111111</v>
      </c>
      <c r="F105" s="6">
        <v>1.00949893</v>
      </c>
      <c r="G105" s="6">
        <f t="shared" si="15"/>
        <v>15.843526248257804</v>
      </c>
      <c r="H105" s="25">
        <v>49.80931691666667</v>
      </c>
      <c r="I105" s="30">
        <v>-0.20212825</v>
      </c>
      <c r="J105" s="30">
        <v>0.56021636</v>
      </c>
      <c r="K105" s="30">
        <f t="shared" si="16"/>
        <v>0.10007580004673813</v>
      </c>
      <c r="L105" s="74">
        <f t="shared" si="18"/>
        <v>96.09559000000004</v>
      </c>
      <c r="M105" s="26">
        <f t="shared" si="19"/>
        <v>-12.241896666666667</v>
      </c>
      <c r="N105" s="62">
        <f t="shared" si="11"/>
        <v>96.8576537656974</v>
      </c>
      <c r="O105" s="31" t="str">
        <f t="shared" si="13"/>
        <v>-</v>
      </c>
      <c r="P105" s="60"/>
      <c r="Q105" s="60"/>
      <c r="R105" s="66">
        <v>89</v>
      </c>
      <c r="S105" s="84">
        <f t="shared" si="17"/>
        <v>0.2764442100625114</v>
      </c>
      <c r="T105" s="85">
        <f t="shared" si="12"/>
        <v>15.837478187526798</v>
      </c>
    </row>
    <row r="106" spans="1:20" ht="12.75">
      <c r="A106" s="1">
        <v>42498</v>
      </c>
      <c r="B106" s="13">
        <v>0.625</v>
      </c>
      <c r="C106" s="22">
        <f t="shared" si="14"/>
        <v>42498.625</v>
      </c>
      <c r="D106" s="6">
        <v>48.214442000000005</v>
      </c>
      <c r="E106" s="6">
        <v>0.0019035555555555557</v>
      </c>
      <c r="F106" s="6">
        <v>1.00950054</v>
      </c>
      <c r="G106" s="6">
        <f t="shared" si="15"/>
        <v>15.843500980240355</v>
      </c>
      <c r="H106" s="25">
        <v>49.80516358333333</v>
      </c>
      <c r="I106" s="30">
        <v>-0.20013136111111113</v>
      </c>
      <c r="J106" s="30">
        <v>0.5601902</v>
      </c>
      <c r="K106" s="30">
        <f t="shared" si="16"/>
        <v>0.10008047342897372</v>
      </c>
      <c r="L106" s="74">
        <f t="shared" si="18"/>
        <v>95.44329499999961</v>
      </c>
      <c r="M106" s="26">
        <f t="shared" si="19"/>
        <v>-12.122095</v>
      </c>
      <c r="N106" s="62">
        <f t="shared" si="11"/>
        <v>96.19550266779827</v>
      </c>
      <c r="O106" s="31" t="str">
        <f t="shared" si="13"/>
        <v>-</v>
      </c>
      <c r="P106" s="60"/>
      <c r="Q106" s="60"/>
      <c r="R106" s="66">
        <v>90</v>
      </c>
      <c r="S106" s="84">
        <f t="shared" si="17"/>
        <v>9.70310879601641E-16</v>
      </c>
      <c r="T106" s="85">
        <f t="shared" si="12"/>
        <v>15.839890679599534</v>
      </c>
    </row>
    <row r="107" spans="1:20" ht="12.75">
      <c r="A107" s="1">
        <v>42498</v>
      </c>
      <c r="B107" s="13">
        <v>0.6319444444444444</v>
      </c>
      <c r="C107" s="22">
        <f t="shared" si="14"/>
        <v>42498.631944444445</v>
      </c>
      <c r="D107" s="6">
        <v>48.221160222222224</v>
      </c>
      <c r="E107" s="6">
        <v>0.0019037222222222222</v>
      </c>
      <c r="F107" s="6">
        <v>1.00950215</v>
      </c>
      <c r="G107" s="6">
        <f t="shared" si="15"/>
        <v>15.8434757123035</v>
      </c>
      <c r="H107" s="25">
        <v>49.801009416666666</v>
      </c>
      <c r="I107" s="30">
        <v>-0.19813419444444444</v>
      </c>
      <c r="J107" s="30">
        <v>0.56016411</v>
      </c>
      <c r="K107" s="30">
        <f t="shared" si="16"/>
        <v>0.10008513474073066</v>
      </c>
      <c r="L107" s="74">
        <f t="shared" si="18"/>
        <v>94.79095166666653</v>
      </c>
      <c r="M107" s="26">
        <f t="shared" si="19"/>
        <v>-12.002275</v>
      </c>
      <c r="N107" s="62">
        <f aca="true" t="shared" si="20" ref="N107:N170">DEGREES(ACOS(COS(RADIANS(H107-D107))*COS(RADIANS(I107))))*60</f>
        <v>95.53331603012182</v>
      </c>
      <c r="O107" s="31" t="str">
        <f t="shared" si="13"/>
        <v>-</v>
      </c>
      <c r="P107" s="60"/>
      <c r="Q107" s="60"/>
      <c r="R107" s="66">
        <v>91</v>
      </c>
      <c r="S107" s="84">
        <f t="shared" si="17"/>
        <v>-0.27644421006250947</v>
      </c>
      <c r="T107" s="85">
        <f t="shared" si="12"/>
        <v>15.837478187526798</v>
      </c>
    </row>
    <row r="108" spans="1:20" ht="12.75">
      <c r="A108" s="1">
        <v>42498</v>
      </c>
      <c r="B108" s="13">
        <v>0.638888888888889</v>
      </c>
      <c r="C108" s="22">
        <f t="shared" si="14"/>
        <v>42498.63888888889</v>
      </c>
      <c r="D108" s="6">
        <v>48.22787844444445</v>
      </c>
      <c r="E108" s="6">
        <v>0.0019039166666666666</v>
      </c>
      <c r="F108" s="6">
        <v>1.00950377</v>
      </c>
      <c r="G108" s="6">
        <f t="shared" si="15"/>
        <v>15.84345028750429</v>
      </c>
      <c r="H108" s="25">
        <v>49.79685447222222</v>
      </c>
      <c r="I108" s="30">
        <v>-0.19613683333333332</v>
      </c>
      <c r="J108" s="30">
        <v>0.56013808</v>
      </c>
      <c r="K108" s="30">
        <f t="shared" si="16"/>
        <v>0.10008978576545174</v>
      </c>
      <c r="L108" s="74">
        <f t="shared" si="18"/>
        <v>94.13856166666633</v>
      </c>
      <c r="M108" s="26">
        <f t="shared" si="19"/>
        <v>-11.882444999999999</v>
      </c>
      <c r="N108" s="62">
        <f t="shared" si="20"/>
        <v>94.8710964452161</v>
      </c>
      <c r="O108" s="31" t="str">
        <f t="shared" si="13"/>
        <v>-</v>
      </c>
      <c r="P108" s="60"/>
      <c r="Q108" s="60"/>
      <c r="R108" s="66">
        <v>92</v>
      </c>
      <c r="S108" s="84">
        <f t="shared" si="17"/>
        <v>-0.5528042125406596</v>
      </c>
      <c r="T108" s="85">
        <f t="shared" si="12"/>
        <v>15.830241446177046</v>
      </c>
    </row>
    <row r="109" spans="1:20" ht="12.75">
      <c r="A109" s="1">
        <v>42498</v>
      </c>
      <c r="B109" s="13">
        <v>0.6458333333333334</v>
      </c>
      <c r="C109" s="22">
        <f t="shared" si="14"/>
        <v>42498.645833333336</v>
      </c>
      <c r="D109" s="6">
        <v>48.234596611111115</v>
      </c>
      <c r="E109" s="6">
        <v>0.0019040833333333334</v>
      </c>
      <c r="F109" s="6">
        <v>1.00950538</v>
      </c>
      <c r="G109" s="6">
        <f t="shared" si="15"/>
        <v>15.843425019729132</v>
      </c>
      <c r="H109" s="25">
        <v>49.79269875</v>
      </c>
      <c r="I109" s="30">
        <v>-0.19413919444444444</v>
      </c>
      <c r="J109" s="30">
        <v>0.5601121</v>
      </c>
      <c r="K109" s="30">
        <f t="shared" si="16"/>
        <v>0.10009442828725083</v>
      </c>
      <c r="L109" s="74">
        <f t="shared" si="18"/>
        <v>93.48612833333306</v>
      </c>
      <c r="M109" s="26">
        <f t="shared" si="19"/>
        <v>-11.762596666666667</v>
      </c>
      <c r="N109" s="62">
        <f t="shared" si="20"/>
        <v>94.20884692455923</v>
      </c>
      <c r="O109" s="31" t="str">
        <f t="shared" si="13"/>
        <v>-</v>
      </c>
      <c r="P109" s="60"/>
      <c r="Q109" s="60"/>
      <c r="R109" s="66">
        <v>93</v>
      </c>
      <c r="S109" s="84">
        <f t="shared" si="17"/>
        <v>-0.8289958255005352</v>
      </c>
      <c r="T109" s="85">
        <f t="shared" si="12"/>
        <v>15.818182659931793</v>
      </c>
    </row>
    <row r="110" spans="1:20" ht="12.75">
      <c r="A110" s="1">
        <v>42498</v>
      </c>
      <c r="B110" s="13">
        <v>0.6527777777777778</v>
      </c>
      <c r="C110" s="22">
        <f t="shared" si="14"/>
        <v>42498.65277777778</v>
      </c>
      <c r="D110" s="6">
        <v>48.24131477777778</v>
      </c>
      <c r="E110" s="6">
        <v>0.001904277777777778</v>
      </c>
      <c r="F110" s="6">
        <v>1.00950699</v>
      </c>
      <c r="G110" s="6">
        <f t="shared" si="15"/>
        <v>15.843399752034571</v>
      </c>
      <c r="H110" s="25">
        <v>49.78854222222222</v>
      </c>
      <c r="I110" s="30">
        <v>-0.1921413611111111</v>
      </c>
      <c r="J110" s="30">
        <v>0.56008619</v>
      </c>
      <c r="K110" s="30">
        <f t="shared" si="16"/>
        <v>0.10009905872928497</v>
      </c>
      <c r="L110" s="74">
        <f t="shared" si="18"/>
        <v>92.83364666666628</v>
      </c>
      <c r="M110" s="26">
        <f t="shared" si="19"/>
        <v>-11.642738333333332</v>
      </c>
      <c r="N110" s="62">
        <f t="shared" si="20"/>
        <v>93.54656345992562</v>
      </c>
      <c r="O110" s="31" t="str">
        <f t="shared" si="13"/>
        <v>-</v>
      </c>
      <c r="P110" s="60"/>
      <c r="Q110" s="60"/>
      <c r="R110" s="66">
        <v>94</v>
      </c>
      <c r="S110" s="84">
        <f t="shared" si="17"/>
        <v>-1.1049349183013004</v>
      </c>
      <c r="T110" s="85">
        <f t="shared" si="12"/>
        <v>15.80130550201415</v>
      </c>
    </row>
    <row r="111" spans="1:20" ht="12.75">
      <c r="A111" s="1">
        <v>42498</v>
      </c>
      <c r="B111" s="13">
        <v>0.6597222222222222</v>
      </c>
      <c r="C111" s="22">
        <f t="shared" si="14"/>
        <v>42498.65972222222</v>
      </c>
      <c r="D111" s="6">
        <v>48.248032888888886</v>
      </c>
      <c r="E111" s="6">
        <v>0.0019044444444444445</v>
      </c>
      <c r="F111" s="6">
        <v>1.0095086</v>
      </c>
      <c r="G111" s="6">
        <f t="shared" si="15"/>
        <v>15.843374484420604</v>
      </c>
      <c r="H111" s="25">
        <v>49.78438491666667</v>
      </c>
      <c r="I111" s="30">
        <v>-0.19014324999999999</v>
      </c>
      <c r="J111" s="30">
        <v>0.56006033</v>
      </c>
      <c r="K111" s="30">
        <f t="shared" si="16"/>
        <v>0.10010368066288763</v>
      </c>
      <c r="L111" s="74">
        <f t="shared" si="18"/>
        <v>92.18112166666685</v>
      </c>
      <c r="M111" s="26">
        <f t="shared" si="19"/>
        <v>-11.522861666666666</v>
      </c>
      <c r="N111" s="62">
        <f t="shared" si="20"/>
        <v>92.88425073977298</v>
      </c>
      <c r="O111" s="31" t="str">
        <f t="shared" si="13"/>
        <v>-</v>
      </c>
      <c r="P111" s="60"/>
      <c r="Q111" s="60"/>
      <c r="R111" s="66">
        <v>95</v>
      </c>
      <c r="S111" s="84">
        <f t="shared" si="17"/>
        <v>-1.3805374372222063</v>
      </c>
      <c r="T111" s="85">
        <f t="shared" si="12"/>
        <v>15.779615113369912</v>
      </c>
    </row>
    <row r="112" spans="1:20" ht="12.75">
      <c r="A112" s="1">
        <v>42498</v>
      </c>
      <c r="B112" s="13">
        <v>0.6666666666666666</v>
      </c>
      <c r="C112" s="22">
        <f t="shared" si="14"/>
        <v>42498.666666666664</v>
      </c>
      <c r="D112" s="6">
        <v>48.254751</v>
      </c>
      <c r="E112" s="6">
        <v>0.0019046388888888889</v>
      </c>
      <c r="F112" s="6">
        <v>1.00951021</v>
      </c>
      <c r="G112" s="6">
        <f t="shared" si="15"/>
        <v>15.843349216887232</v>
      </c>
      <c r="H112" s="25">
        <v>49.78022686111111</v>
      </c>
      <c r="I112" s="30">
        <v>-0.18814494444444443</v>
      </c>
      <c r="J112" s="30">
        <v>0.56003454</v>
      </c>
      <c r="K112" s="30">
        <f t="shared" si="16"/>
        <v>0.10010829051056648</v>
      </c>
      <c r="L112" s="74">
        <f t="shared" si="18"/>
        <v>91.52855166666669</v>
      </c>
      <c r="M112" s="26">
        <f t="shared" si="19"/>
        <v>-11.402975</v>
      </c>
      <c r="N112" s="62">
        <f t="shared" si="20"/>
        <v>92.22190807898465</v>
      </c>
      <c r="O112" s="31" t="str">
        <f t="shared" si="13"/>
        <v>-</v>
      </c>
      <c r="P112" s="60"/>
      <c r="Q112" s="60"/>
      <c r="R112" s="66">
        <v>96</v>
      </c>
      <c r="S112" s="84">
        <f t="shared" si="17"/>
        <v>-1.6557194310661678</v>
      </c>
      <c r="T112" s="85">
        <f t="shared" si="12"/>
        <v>15.753118101101576</v>
      </c>
    </row>
    <row r="113" spans="1:20" ht="12.75">
      <c r="A113" s="1">
        <v>42498</v>
      </c>
      <c r="B113" s="13">
        <v>0.6736111111111112</v>
      </c>
      <c r="C113" s="22">
        <f t="shared" si="14"/>
        <v>42498.67361111111</v>
      </c>
      <c r="D113" s="6">
        <v>48.26146908333333</v>
      </c>
      <c r="E113" s="6">
        <v>0.0019048055555555556</v>
      </c>
      <c r="F113" s="6">
        <v>1.00951182</v>
      </c>
      <c r="G113" s="6">
        <f t="shared" si="15"/>
        <v>15.843323949434458</v>
      </c>
      <c r="H113" s="25">
        <v>49.776068</v>
      </c>
      <c r="I113" s="30">
        <v>-0.18614638888888888</v>
      </c>
      <c r="J113" s="30">
        <v>0.56000881</v>
      </c>
      <c r="K113" s="30">
        <f t="shared" si="16"/>
        <v>0.10011289005662512</v>
      </c>
      <c r="L113" s="74">
        <f t="shared" si="18"/>
        <v>90.87593500000025</v>
      </c>
      <c r="M113" s="26">
        <f t="shared" si="19"/>
        <v>-11.283071666666666</v>
      </c>
      <c r="N113" s="62">
        <f t="shared" si="20"/>
        <v>91.55953377767118</v>
      </c>
      <c r="O113" s="31" t="str">
        <f t="shared" si="13"/>
        <v>-</v>
      </c>
      <c r="P113" s="60"/>
      <c r="Q113" s="60"/>
      <c r="R113" s="66">
        <v>97</v>
      </c>
      <c r="S113" s="84">
        <f t="shared" si="17"/>
        <v>-1.9303970767321088</v>
      </c>
      <c r="T113" s="85">
        <f t="shared" si="12"/>
        <v>15.721822536455765</v>
      </c>
    </row>
    <row r="114" spans="1:20" ht="12.75">
      <c r="A114" s="1">
        <v>42498</v>
      </c>
      <c r="B114" s="13">
        <v>0.6805555555555555</v>
      </c>
      <c r="C114" s="22">
        <f t="shared" si="14"/>
        <v>42498.680555555555</v>
      </c>
      <c r="D114" s="6">
        <v>48.26818713888889</v>
      </c>
      <c r="E114" s="6">
        <v>0.001905</v>
      </c>
      <c r="F114" s="6">
        <v>1.00951343</v>
      </c>
      <c r="G114" s="6">
        <f t="shared" si="15"/>
        <v>15.843298682062276</v>
      </c>
      <c r="H114" s="25">
        <v>49.77190836111111</v>
      </c>
      <c r="I114" s="30">
        <v>-0.1841475833333333</v>
      </c>
      <c r="J114" s="30">
        <v>0.55998313</v>
      </c>
      <c r="K114" s="30">
        <f t="shared" si="16"/>
        <v>0.10011748108603105</v>
      </c>
      <c r="L114" s="74">
        <f t="shared" si="18"/>
        <v>90.22327333333308</v>
      </c>
      <c r="M114" s="26">
        <f t="shared" si="19"/>
        <v>-11.163154999999998</v>
      </c>
      <c r="N114" s="62">
        <f t="shared" si="20"/>
        <v>90.89712986559948</v>
      </c>
      <c r="O114" s="31" t="str">
        <f t="shared" si="13"/>
        <v>-</v>
      </c>
      <c r="P114" s="60"/>
      <c r="Q114" s="60"/>
      <c r="R114" s="66">
        <v>98</v>
      </c>
      <c r="S114" s="84">
        <f t="shared" si="17"/>
        <v>-2.2044867047483043</v>
      </c>
      <c r="T114" s="85">
        <f aca="true" t="shared" si="21" ref="T114:T177">$S$9*SIN(RADIANS(R114))</f>
        <v>15.685737952364631</v>
      </c>
    </row>
    <row r="115" spans="1:20" ht="12.75">
      <c r="A115" s="1">
        <v>42498</v>
      </c>
      <c r="B115" s="13">
        <v>0.6875</v>
      </c>
      <c r="C115" s="22">
        <f t="shared" si="14"/>
        <v>42498.6875</v>
      </c>
      <c r="D115" s="6">
        <v>48.27490519444444</v>
      </c>
      <c r="E115" s="6">
        <v>0.0019051666666666668</v>
      </c>
      <c r="F115" s="6">
        <v>1.00951504</v>
      </c>
      <c r="G115" s="6">
        <f t="shared" si="15"/>
        <v>15.843273414770687</v>
      </c>
      <c r="H115" s="25">
        <v>49.767747972222224</v>
      </c>
      <c r="I115" s="30">
        <v>-0.18214858333333334</v>
      </c>
      <c r="J115" s="30">
        <v>0.55995752</v>
      </c>
      <c r="K115" s="30">
        <f t="shared" si="16"/>
        <v>0.10012206002032346</v>
      </c>
      <c r="L115" s="74">
        <f t="shared" si="18"/>
        <v>89.57056666666688</v>
      </c>
      <c r="M115" s="26">
        <f t="shared" si="19"/>
        <v>-11.043225000000001</v>
      </c>
      <c r="N115" s="62">
        <f t="shared" si="20"/>
        <v>90.23469713315747</v>
      </c>
      <c r="O115" s="31" t="str">
        <f t="shared" si="13"/>
        <v>-</v>
      </c>
      <c r="P115" s="60"/>
      <c r="Q115" s="60"/>
      <c r="R115" s="66">
        <v>99</v>
      </c>
      <c r="S115" s="84">
        <f t="shared" si="17"/>
        <v>-2.477904824758891</v>
      </c>
      <c r="T115" s="85">
        <f t="shared" si="21"/>
        <v>15.644875340542054</v>
      </c>
    </row>
    <row r="116" spans="1:20" ht="12.75">
      <c r="A116" s="1">
        <v>42498</v>
      </c>
      <c r="B116" s="13">
        <v>0.6944444444444445</v>
      </c>
      <c r="C116" s="22">
        <f t="shared" si="14"/>
        <v>42498.694444444445</v>
      </c>
      <c r="D116" s="6">
        <v>48.28162319444444</v>
      </c>
      <c r="E116" s="6">
        <v>0.0019053611111111111</v>
      </c>
      <c r="F116" s="6">
        <v>1.00951666</v>
      </c>
      <c r="G116" s="6">
        <f t="shared" si="15"/>
        <v>15.843247990620743</v>
      </c>
      <c r="H116" s="25">
        <v>49.763586805555555</v>
      </c>
      <c r="I116" s="30">
        <v>-0.18014933333333333</v>
      </c>
      <c r="J116" s="30">
        <v>0.55993196</v>
      </c>
      <c r="K116" s="30">
        <f t="shared" si="16"/>
        <v>0.1001266304325109</v>
      </c>
      <c r="L116" s="74">
        <f t="shared" si="18"/>
        <v>88.91781666666674</v>
      </c>
      <c r="M116" s="26">
        <f t="shared" si="19"/>
        <v>-10.923281666666666</v>
      </c>
      <c r="N116" s="62">
        <f t="shared" si="20"/>
        <v>89.57223722645548</v>
      </c>
      <c r="O116" s="31" t="str">
        <f t="shared" si="13"/>
        <v>-</v>
      </c>
      <c r="P116" s="60"/>
      <c r="Q116" s="60"/>
      <c r="R116" s="66">
        <v>100</v>
      </c>
      <c r="S116" s="84">
        <f t="shared" si="17"/>
        <v>-2.7505681509558535</v>
      </c>
      <c r="T116" s="85">
        <f t="shared" si="21"/>
        <v>15.599247148135435</v>
      </c>
    </row>
    <row r="117" spans="1:20" ht="12.75">
      <c r="A117" s="1">
        <v>42498</v>
      </c>
      <c r="B117" s="13">
        <v>0.7013888888888888</v>
      </c>
      <c r="C117" s="22">
        <f t="shared" si="14"/>
        <v>42498.70138888889</v>
      </c>
      <c r="D117" s="6">
        <v>48.28834119444444</v>
      </c>
      <c r="E117" s="6">
        <v>0.0019055277777777777</v>
      </c>
      <c r="F117" s="6">
        <v>1.00951827</v>
      </c>
      <c r="G117" s="6">
        <f t="shared" si="15"/>
        <v>15.843222723490843</v>
      </c>
      <c r="H117" s="25">
        <v>49.759424861111114</v>
      </c>
      <c r="I117" s="30">
        <v>-0.1781498333333333</v>
      </c>
      <c r="J117" s="30">
        <v>0.55990647</v>
      </c>
      <c r="K117" s="30">
        <f t="shared" si="16"/>
        <v>0.10013118874349043</v>
      </c>
      <c r="L117" s="74">
        <f t="shared" si="18"/>
        <v>88.26502000000033</v>
      </c>
      <c r="M117" s="26">
        <f t="shared" si="19"/>
        <v>-10.803321666666665</v>
      </c>
      <c r="N117" s="62">
        <f t="shared" si="20"/>
        <v>88.90974724668027</v>
      </c>
      <c r="O117" s="31" t="str">
        <f t="shared" si="13"/>
        <v>-</v>
      </c>
      <c r="P117" s="60"/>
      <c r="Q117" s="60"/>
      <c r="R117" s="66">
        <v>101</v>
      </c>
      <c r="S117" s="84">
        <f t="shared" si="17"/>
        <v>-3.022393627448683</v>
      </c>
      <c r="T117" s="85">
        <f t="shared" si="21"/>
        <v>15.548867273934196</v>
      </c>
    </row>
    <row r="118" spans="1:20" ht="12.75">
      <c r="A118" s="1">
        <v>42498</v>
      </c>
      <c r="B118" s="13">
        <v>0.7083333333333334</v>
      </c>
      <c r="C118" s="22">
        <f t="shared" si="14"/>
        <v>42498.708333333336</v>
      </c>
      <c r="D118" s="6">
        <v>48.29505913888889</v>
      </c>
      <c r="E118" s="6">
        <v>0.0019056944444444444</v>
      </c>
      <c r="F118" s="6">
        <v>1.00951988</v>
      </c>
      <c r="G118" s="6">
        <f t="shared" si="15"/>
        <v>15.843197456441535</v>
      </c>
      <c r="H118" s="25">
        <v>49.75526219444444</v>
      </c>
      <c r="I118" s="30">
        <v>-0.1761501388888889</v>
      </c>
      <c r="J118" s="30">
        <v>0.55988103</v>
      </c>
      <c r="K118" s="30">
        <f t="shared" si="16"/>
        <v>0.10013573852693575</v>
      </c>
      <c r="L118" s="74">
        <f t="shared" si="18"/>
        <v>87.61218333333318</v>
      </c>
      <c r="M118" s="26">
        <f t="shared" si="19"/>
        <v>-10.683349999999999</v>
      </c>
      <c r="N118" s="62">
        <f t="shared" si="20"/>
        <v>88.24723463373138</v>
      </c>
      <c r="O118" s="31" t="str">
        <f t="shared" si="13"/>
        <v>-</v>
      </c>
      <c r="P118" s="60"/>
      <c r="Q118" s="60"/>
      <c r="R118" s="66">
        <v>102</v>
      </c>
      <c r="S118" s="84">
        <f t="shared" si="17"/>
        <v>-3.2932984535640064</v>
      </c>
      <c r="T118" s="85">
        <f t="shared" si="21"/>
        <v>15.493751064136056</v>
      </c>
    </row>
    <row r="119" spans="1:20" ht="12.75">
      <c r="A119" s="1">
        <v>42498</v>
      </c>
      <c r="B119" s="13">
        <v>0.7152777777777778</v>
      </c>
      <c r="C119" s="22">
        <f t="shared" si="14"/>
        <v>42498.71527777778</v>
      </c>
      <c r="D119" s="6">
        <v>48.30177708333333</v>
      </c>
      <c r="E119" s="6">
        <v>0.001905888888888889</v>
      </c>
      <c r="F119" s="6">
        <v>1.00952149</v>
      </c>
      <c r="G119" s="6">
        <f t="shared" si="15"/>
        <v>15.84317218947282</v>
      </c>
      <c r="H119" s="25">
        <v>49.75109875</v>
      </c>
      <c r="I119" s="30">
        <v>-0.17415019444444443</v>
      </c>
      <c r="J119" s="30">
        <v>0.55985566</v>
      </c>
      <c r="K119" s="30">
        <f t="shared" si="16"/>
        <v>0.10014027620310467</v>
      </c>
      <c r="L119" s="74">
        <f t="shared" si="18"/>
        <v>86.95930000000018</v>
      </c>
      <c r="M119" s="26">
        <f t="shared" si="19"/>
        <v>-10.563365000000001</v>
      </c>
      <c r="N119" s="62">
        <f t="shared" si="20"/>
        <v>87.58469280242787</v>
      </c>
      <c r="O119" s="31" t="str">
        <f t="shared" si="13"/>
        <v>-</v>
      </c>
      <c r="P119" s="60"/>
      <c r="Q119" s="60"/>
      <c r="R119" s="66">
        <v>103</v>
      </c>
      <c r="S119" s="84">
        <f t="shared" si="17"/>
        <v>-3.563200109067476</v>
      </c>
      <c r="T119" s="85">
        <f t="shared" si="21"/>
        <v>15.433915307672443</v>
      </c>
    </row>
    <row r="120" spans="1:20" ht="12.75">
      <c r="A120" s="1">
        <v>42498</v>
      </c>
      <c r="B120" s="13">
        <v>0.7222222222222222</v>
      </c>
      <c r="C120" s="22">
        <f t="shared" si="14"/>
        <v>42498.72222222222</v>
      </c>
      <c r="D120" s="6">
        <v>48.308495</v>
      </c>
      <c r="E120" s="6">
        <v>0.0019060555555555554</v>
      </c>
      <c r="F120" s="6">
        <v>1.00952309</v>
      </c>
      <c r="G120" s="6">
        <f t="shared" si="15"/>
        <v>15.843147079521643</v>
      </c>
      <c r="H120" s="25">
        <v>49.746934555555555</v>
      </c>
      <c r="I120" s="30">
        <v>-0.17215005555555554</v>
      </c>
      <c r="J120" s="30">
        <v>0.55983034</v>
      </c>
      <c r="K120" s="30">
        <f t="shared" si="16"/>
        <v>0.10014480534633309</v>
      </c>
      <c r="L120" s="74">
        <f t="shared" si="18"/>
        <v>86.30637333333326</v>
      </c>
      <c r="M120" s="26">
        <f t="shared" si="19"/>
        <v>-10.443366666666666</v>
      </c>
      <c r="N120" s="62">
        <f t="shared" si="20"/>
        <v>86.92212590661866</v>
      </c>
      <c r="O120" s="31" t="str">
        <f t="shared" si="13"/>
        <v>-</v>
      </c>
      <c r="P120" s="60"/>
      <c r="Q120" s="60"/>
      <c r="R120" s="66">
        <v>104</v>
      </c>
      <c r="S120" s="84">
        <f t="shared" si="17"/>
        <v>-3.8320163793002293</v>
      </c>
      <c r="T120" s="85">
        <f t="shared" si="21"/>
        <v>15.369378231094418</v>
      </c>
    </row>
    <row r="121" spans="1:20" ht="12.75">
      <c r="A121" s="1">
        <v>42498</v>
      </c>
      <c r="B121" s="13">
        <v>0.7291666666666666</v>
      </c>
      <c r="C121" s="22">
        <f t="shared" si="14"/>
        <v>42498.729166666664</v>
      </c>
      <c r="D121" s="6">
        <v>48.31521288888889</v>
      </c>
      <c r="E121" s="6">
        <v>0.00190625</v>
      </c>
      <c r="F121" s="6">
        <v>1.0095247</v>
      </c>
      <c r="G121" s="6">
        <f t="shared" si="15"/>
        <v>15.84312181271361</v>
      </c>
      <c r="H121" s="25">
        <v>49.74276963888889</v>
      </c>
      <c r="I121" s="30">
        <v>-0.17014966666666664</v>
      </c>
      <c r="J121" s="30">
        <v>0.55980509</v>
      </c>
      <c r="K121" s="30">
        <f t="shared" si="16"/>
        <v>0.10014932237624254</v>
      </c>
      <c r="L121" s="74">
        <f t="shared" si="18"/>
        <v>85.65340500000005</v>
      </c>
      <c r="M121" s="26">
        <f t="shared" si="19"/>
        <v>-10.323355</v>
      </c>
      <c r="N121" s="62">
        <f t="shared" si="20"/>
        <v>86.25953566456509</v>
      </c>
      <c r="O121" s="31" t="str">
        <f t="shared" si="13"/>
        <v>-</v>
      </c>
      <c r="P121" s="60"/>
      <c r="Q121" s="60"/>
      <c r="R121" s="66">
        <v>105</v>
      </c>
      <c r="S121" s="84">
        <f t="shared" si="17"/>
        <v>-4.099665380222271</v>
      </c>
      <c r="T121" s="85">
        <f t="shared" si="21"/>
        <v>15.300159493020692</v>
      </c>
    </row>
    <row r="122" spans="1:20" ht="12.75">
      <c r="A122" s="1">
        <v>42498</v>
      </c>
      <c r="B122" s="13">
        <v>0.7361111111111112</v>
      </c>
      <c r="C122" s="22">
        <f t="shared" si="14"/>
        <v>42498.73611111111</v>
      </c>
      <c r="D122" s="6">
        <v>48.32193077777778</v>
      </c>
      <c r="E122" s="6">
        <v>0.0019064166666666667</v>
      </c>
      <c r="F122" s="6">
        <v>1.00952631</v>
      </c>
      <c r="G122" s="6">
        <f t="shared" si="15"/>
        <v>15.84309654598617</v>
      </c>
      <c r="H122" s="25">
        <v>49.73860394444444</v>
      </c>
      <c r="I122" s="30">
        <v>-0.16814905555555554</v>
      </c>
      <c r="J122" s="30">
        <v>0.55977989</v>
      </c>
      <c r="K122" s="30">
        <f t="shared" si="16"/>
        <v>0.1001538308678282</v>
      </c>
      <c r="L122" s="74">
        <f t="shared" si="18"/>
        <v>85.00038999999973</v>
      </c>
      <c r="M122" s="26">
        <f t="shared" si="19"/>
        <v>-10.203328333333332</v>
      </c>
      <c r="N122" s="62">
        <f t="shared" si="20"/>
        <v>85.59691778463507</v>
      </c>
      <c r="O122" s="31" t="str">
        <f t="shared" si="13"/>
        <v>-</v>
      </c>
      <c r="P122" s="60"/>
      <c r="Q122" s="60"/>
      <c r="R122" s="66">
        <v>106</v>
      </c>
      <c r="S122" s="84">
        <f t="shared" si="17"/>
        <v>-4.366065583355144</v>
      </c>
      <c r="T122" s="85">
        <f t="shared" si="21"/>
        <v>15.22628017814942</v>
      </c>
    </row>
    <row r="123" spans="1:20" ht="12.75">
      <c r="A123" s="1">
        <v>42498</v>
      </c>
      <c r="B123" s="13">
        <v>0.7430555555555555</v>
      </c>
      <c r="C123" s="22">
        <f t="shared" si="14"/>
        <v>42498.743055555555</v>
      </c>
      <c r="D123" s="6">
        <v>48.32864861111111</v>
      </c>
      <c r="E123" s="6">
        <v>0.0019065833333333333</v>
      </c>
      <c r="F123" s="6">
        <v>1.00952792</v>
      </c>
      <c r="G123" s="6">
        <f t="shared" si="15"/>
        <v>15.843071279339322</v>
      </c>
      <c r="H123" s="25">
        <v>49.73443752777778</v>
      </c>
      <c r="I123" s="30">
        <v>-0.16614822222222222</v>
      </c>
      <c r="J123" s="30">
        <v>0.55975476</v>
      </c>
      <c r="K123" s="30">
        <f t="shared" si="16"/>
        <v>0.10015832724007825</v>
      </c>
      <c r="L123" s="74">
        <f t="shared" si="18"/>
        <v>84.34733499999993</v>
      </c>
      <c r="M123" s="26">
        <f t="shared" si="19"/>
        <v>-10.083288333333332</v>
      </c>
      <c r="N123" s="62">
        <f t="shared" si="20"/>
        <v>84.93427937609195</v>
      </c>
      <c r="O123" s="31" t="str">
        <f t="shared" si="13"/>
        <v>-</v>
      </c>
      <c r="P123" s="60"/>
      <c r="Q123" s="60"/>
      <c r="R123" s="66">
        <v>107</v>
      </c>
      <c r="S123" s="84">
        <f t="shared" si="17"/>
        <v>-4.631135840616303</v>
      </c>
      <c r="T123" s="85">
        <f t="shared" si="21"/>
        <v>15.147762790835595</v>
      </c>
    </row>
    <row r="124" spans="1:20" ht="12.75">
      <c r="A124" s="1">
        <v>42498</v>
      </c>
      <c r="B124" s="13">
        <v>0.75</v>
      </c>
      <c r="C124" s="22">
        <f t="shared" si="14"/>
        <v>42498.75</v>
      </c>
      <c r="D124" s="6">
        <v>48.335366444444446</v>
      </c>
      <c r="E124" s="6">
        <v>0.00190675</v>
      </c>
      <c r="F124" s="6">
        <v>1.00952953</v>
      </c>
      <c r="G124" s="6">
        <f t="shared" si="15"/>
        <v>15.843046012773062</v>
      </c>
      <c r="H124" s="25">
        <v>49.73027038888889</v>
      </c>
      <c r="I124" s="30">
        <v>-0.16414716666666665</v>
      </c>
      <c r="J124" s="30">
        <v>0.55972968</v>
      </c>
      <c r="K124" s="30">
        <f t="shared" si="16"/>
        <v>0.10016281506864433</v>
      </c>
      <c r="L124" s="74">
        <f t="shared" si="18"/>
        <v>83.69423666666663</v>
      </c>
      <c r="M124" s="26">
        <f t="shared" si="19"/>
        <v>-9.963235</v>
      </c>
      <c r="N124" s="62">
        <f t="shared" si="20"/>
        <v>84.27161763362543</v>
      </c>
      <c r="O124" s="31" t="str">
        <f t="shared" si="13"/>
        <v>-</v>
      </c>
      <c r="P124" s="60"/>
      <c r="Q124" s="60"/>
      <c r="R124" s="66">
        <v>108</v>
      </c>
      <c r="S124" s="84">
        <f t="shared" si="17"/>
        <v>-4.89479540903759</v>
      </c>
      <c r="T124" s="85">
        <f t="shared" si="21"/>
        <v>15.064631248236006</v>
      </c>
    </row>
    <row r="125" spans="1:20" ht="12.75">
      <c r="A125" s="1">
        <v>42498</v>
      </c>
      <c r="B125" s="13">
        <v>0.7569444444444445</v>
      </c>
      <c r="C125" s="22">
        <f t="shared" si="14"/>
        <v>42498.756944444445</v>
      </c>
      <c r="D125" s="6">
        <v>48.342084222222226</v>
      </c>
      <c r="E125" s="6">
        <v>0.0019069444444444444</v>
      </c>
      <c r="F125" s="6">
        <v>1.00953114</v>
      </c>
      <c r="G125" s="6">
        <f t="shared" si="15"/>
        <v>15.843020746287396</v>
      </c>
      <c r="H125" s="25">
        <v>49.7261025</v>
      </c>
      <c r="I125" s="30">
        <v>-0.1621458888888889</v>
      </c>
      <c r="J125" s="30">
        <v>0.55970467</v>
      </c>
      <c r="K125" s="30">
        <f t="shared" si="16"/>
        <v>0.10016729077188415</v>
      </c>
      <c r="L125" s="74">
        <f t="shared" si="18"/>
        <v>83.04109666666662</v>
      </c>
      <c r="M125" s="26">
        <f t="shared" si="19"/>
        <v>-9.84317</v>
      </c>
      <c r="N125" s="62">
        <f t="shared" si="20"/>
        <v>83.60893473334177</v>
      </c>
      <c r="O125" s="31" t="str">
        <f t="shared" si="13"/>
        <v>-</v>
      </c>
      <c r="P125" s="60"/>
      <c r="Q125" s="60"/>
      <c r="R125" s="66">
        <v>109</v>
      </c>
      <c r="S125" s="84">
        <f t="shared" si="17"/>
        <v>-5.156963975360338</v>
      </c>
      <c r="T125" s="85">
        <f t="shared" si="21"/>
        <v>14.976910873023847</v>
      </c>
    </row>
    <row r="126" spans="1:20" ht="12.75">
      <c r="A126" s="1">
        <v>42498</v>
      </c>
      <c r="B126" s="13">
        <v>0.7638888888888888</v>
      </c>
      <c r="C126" s="22">
        <f t="shared" si="14"/>
        <v>42498.76388888889</v>
      </c>
      <c r="D126" s="6">
        <v>48.348802</v>
      </c>
      <c r="E126" s="6">
        <v>0.001907111111111111</v>
      </c>
      <c r="F126" s="6">
        <v>1.00953275</v>
      </c>
      <c r="G126" s="6">
        <f t="shared" si="15"/>
        <v>15.84299547988232</v>
      </c>
      <c r="H126" s="25">
        <v>49.72193388888889</v>
      </c>
      <c r="I126" s="30">
        <v>-0.16014438888888888</v>
      </c>
      <c r="J126" s="30">
        <v>0.55967971</v>
      </c>
      <c r="K126" s="30">
        <f t="shared" si="16"/>
        <v>0.10017175792610288</v>
      </c>
      <c r="L126" s="74">
        <f t="shared" si="18"/>
        <v>82.38791333333353</v>
      </c>
      <c r="M126" s="26">
        <f t="shared" si="19"/>
        <v>-9.72309</v>
      </c>
      <c r="N126" s="62">
        <f t="shared" si="20"/>
        <v>82.9462295574083</v>
      </c>
      <c r="O126" s="31" t="str">
        <f t="shared" si="13"/>
        <v>-</v>
      </c>
      <c r="P126" s="60"/>
      <c r="Q126" s="60"/>
      <c r="R126" s="66">
        <v>110</v>
      </c>
      <c r="S126" s="84">
        <f t="shared" si="17"/>
        <v>-5.417561680499556</v>
      </c>
      <c r="T126" s="85">
        <f t="shared" si="21"/>
        <v>14.884628385675171</v>
      </c>
    </row>
    <row r="127" spans="1:20" ht="12.75">
      <c r="A127" s="1">
        <v>42498</v>
      </c>
      <c r="B127" s="13">
        <v>0.7708333333333334</v>
      </c>
      <c r="C127" s="22">
        <f t="shared" si="14"/>
        <v>42498.770833333336</v>
      </c>
      <c r="D127" s="6">
        <v>48.35551975</v>
      </c>
      <c r="E127" s="6">
        <v>0.0019072777777777777</v>
      </c>
      <c r="F127" s="6">
        <v>1.00953436</v>
      </c>
      <c r="G127" s="6">
        <f t="shared" si="15"/>
        <v>15.84297021355783</v>
      </c>
      <c r="H127" s="25">
        <v>49.717764555555554</v>
      </c>
      <c r="I127" s="30">
        <v>-0.15814266666666665</v>
      </c>
      <c r="J127" s="30">
        <v>0.55965482</v>
      </c>
      <c r="K127" s="30">
        <f t="shared" si="16"/>
        <v>0.10017621294903073</v>
      </c>
      <c r="L127" s="74">
        <f t="shared" si="18"/>
        <v>81.73468833333331</v>
      </c>
      <c r="M127" s="26">
        <f t="shared" si="19"/>
        <v>-9.602996666666666</v>
      </c>
      <c r="N127" s="62">
        <f t="shared" si="20"/>
        <v>82.28350431611715</v>
      </c>
      <c r="O127" s="31" t="str">
        <f t="shared" si="13"/>
        <v>-</v>
      </c>
      <c r="P127" s="60"/>
      <c r="Q127" s="60"/>
      <c r="R127" s="66">
        <v>111</v>
      </c>
      <c r="S127" s="84">
        <f t="shared" si="17"/>
        <v>-5.676509143869798</v>
      </c>
      <c r="T127" s="85">
        <f t="shared" si="21"/>
        <v>14.787811896329584</v>
      </c>
    </row>
    <row r="128" spans="1:20" ht="12.75">
      <c r="A128" s="1">
        <v>42498</v>
      </c>
      <c r="B128" s="13">
        <v>0.7777777777777778</v>
      </c>
      <c r="C128" s="22">
        <f t="shared" si="14"/>
        <v>42498.77777777778</v>
      </c>
      <c r="D128" s="6">
        <v>48.3622375</v>
      </c>
      <c r="E128" s="6">
        <v>0.0019074444444444442</v>
      </c>
      <c r="F128" s="6">
        <v>1.00953596</v>
      </c>
      <c r="G128" s="6">
        <f t="shared" si="15"/>
        <v>15.842945104246875</v>
      </c>
      <c r="H128" s="25">
        <v>49.713594472222226</v>
      </c>
      <c r="I128" s="30">
        <v>-0.15614072222222222</v>
      </c>
      <c r="J128" s="30">
        <v>0.55962998</v>
      </c>
      <c r="K128" s="30">
        <f t="shared" si="16"/>
        <v>0.10018065941762352</v>
      </c>
      <c r="L128" s="74">
        <f t="shared" si="18"/>
        <v>81.08141833333363</v>
      </c>
      <c r="M128" s="26">
        <f t="shared" si="19"/>
        <v>-9.48289</v>
      </c>
      <c r="N128" s="62">
        <f t="shared" si="20"/>
        <v>81.6207562712634</v>
      </c>
      <c r="O128" s="31" t="str">
        <f t="shared" si="13"/>
        <v>-</v>
      </c>
      <c r="P128" s="60"/>
      <c r="Q128" s="60"/>
      <c r="R128" s="66">
        <v>112</v>
      </c>
      <c r="S128" s="84">
        <f t="shared" si="17"/>
        <v>-5.933727487565238</v>
      </c>
      <c r="T128" s="85">
        <f t="shared" si="21"/>
        <v>14.686490896227626</v>
      </c>
    </row>
    <row r="129" spans="1:20" ht="12.75">
      <c r="A129" s="1">
        <v>42498</v>
      </c>
      <c r="B129" s="13">
        <v>0.7847222222222222</v>
      </c>
      <c r="C129" s="22">
        <f t="shared" si="14"/>
        <v>42498.78472222222</v>
      </c>
      <c r="D129" s="6">
        <v>48.368955194444446</v>
      </c>
      <c r="E129" s="6">
        <v>0.0019076388888888888</v>
      </c>
      <c r="F129" s="6">
        <v>1.00953757</v>
      </c>
      <c r="G129" s="6">
        <f t="shared" si="15"/>
        <v>15.84291983808306</v>
      </c>
      <c r="H129" s="25">
        <v>49.709423694444446</v>
      </c>
      <c r="I129" s="30">
        <v>-0.15413858333333333</v>
      </c>
      <c r="J129" s="30">
        <v>0.5596052</v>
      </c>
      <c r="K129" s="30">
        <f t="shared" si="16"/>
        <v>0.10018509553926852</v>
      </c>
      <c r="L129" s="74">
        <f t="shared" si="18"/>
        <v>80.42811</v>
      </c>
      <c r="M129" s="26">
        <f t="shared" si="19"/>
        <v>-9.362773333333333</v>
      </c>
      <c r="N129" s="62">
        <f t="shared" si="20"/>
        <v>80.95799282740126</v>
      </c>
      <c r="O129" s="31" t="str">
        <f t="shared" si="13"/>
        <v>-</v>
      </c>
      <c r="P129" s="60"/>
      <c r="Q129" s="60"/>
      <c r="R129" s="66">
        <v>113</v>
      </c>
      <c r="S129" s="84">
        <f t="shared" si="17"/>
        <v>-6.189138360386655</v>
      </c>
      <c r="T129" s="85">
        <f t="shared" si="21"/>
        <v>14.580696248727444</v>
      </c>
    </row>
    <row r="130" spans="1:20" ht="12.75">
      <c r="A130" s="1">
        <v>42498</v>
      </c>
      <c r="B130" s="13">
        <v>0.7916666666666666</v>
      </c>
      <c r="C130" s="22">
        <f t="shared" si="14"/>
        <v>42498.791666666664</v>
      </c>
      <c r="D130" s="6">
        <v>48.37567286111111</v>
      </c>
      <c r="E130" s="6">
        <v>0.0019078055555555556</v>
      </c>
      <c r="F130" s="6">
        <v>1.00953918</v>
      </c>
      <c r="G130" s="6">
        <f t="shared" si="15"/>
        <v>15.842894571999834</v>
      </c>
      <c r="H130" s="25">
        <v>49.70525222222223</v>
      </c>
      <c r="I130" s="30">
        <v>-0.15213619444444443</v>
      </c>
      <c r="J130" s="30">
        <v>0.55958049</v>
      </c>
      <c r="K130" s="30">
        <f t="shared" si="16"/>
        <v>0.1001895195207243</v>
      </c>
      <c r="L130" s="74">
        <f t="shared" si="18"/>
        <v>79.7747616666669</v>
      </c>
      <c r="M130" s="26">
        <f t="shared" si="19"/>
        <v>-9.24264</v>
      </c>
      <c r="N130" s="62">
        <f t="shared" si="20"/>
        <v>80.29521255914348</v>
      </c>
      <c r="O130" s="31" t="str">
        <f t="shared" si="13"/>
        <v>-</v>
      </c>
      <c r="P130" s="60"/>
      <c r="Q130" s="60"/>
      <c r="R130" s="66">
        <v>114</v>
      </c>
      <c r="S130" s="84">
        <f t="shared" si="17"/>
        <v>-6.4426639617079715</v>
      </c>
      <c r="T130" s="85">
        <f t="shared" si="21"/>
        <v>14.470460179903524</v>
      </c>
    </row>
    <row r="131" spans="1:20" ht="12.75">
      <c r="A131" s="1">
        <v>42498</v>
      </c>
      <c r="B131" s="13">
        <v>0.7986111111111112</v>
      </c>
      <c r="C131" s="22">
        <f t="shared" si="14"/>
        <v>42498.79861111111</v>
      </c>
      <c r="D131" s="6">
        <v>48.38239052777778</v>
      </c>
      <c r="E131" s="6">
        <v>0.0019079722222222221</v>
      </c>
      <c r="F131" s="6">
        <v>1.00954079</v>
      </c>
      <c r="G131" s="6">
        <f t="shared" si="15"/>
        <v>15.842869305997201</v>
      </c>
      <c r="H131" s="25">
        <v>49.701080000000005</v>
      </c>
      <c r="I131" s="30">
        <v>-0.1501336111111111</v>
      </c>
      <c r="J131" s="30">
        <v>0.55955583</v>
      </c>
      <c r="K131" s="30">
        <f t="shared" si="16"/>
        <v>0.10019393493991738</v>
      </c>
      <c r="L131" s="74">
        <f t="shared" si="18"/>
        <v>79.12136833333349</v>
      </c>
      <c r="M131" s="26">
        <f t="shared" si="19"/>
        <v>-9.122494999999999</v>
      </c>
      <c r="N131" s="62">
        <f t="shared" si="20"/>
        <v>79.63241151049864</v>
      </c>
      <c r="O131" s="31" t="str">
        <f t="shared" si="13"/>
        <v>-</v>
      </c>
      <c r="P131" s="60"/>
      <c r="Q131" s="60"/>
      <c r="R131" s="66">
        <v>115</v>
      </c>
      <c r="S131" s="84">
        <f t="shared" si="17"/>
        <v>-6.69422706517506</v>
      </c>
      <c r="T131" s="85">
        <f t="shared" si="21"/>
        <v>14.355816268730313</v>
      </c>
    </row>
    <row r="132" spans="1:20" ht="12.75">
      <c r="A132" s="1">
        <v>42498</v>
      </c>
      <c r="B132" s="13">
        <v>0.8055555555555555</v>
      </c>
      <c r="C132" s="22">
        <f t="shared" si="14"/>
        <v>42498.805555555555</v>
      </c>
      <c r="D132" s="6">
        <v>48.38910816666667</v>
      </c>
      <c r="E132" s="6">
        <v>0.001908138888888889</v>
      </c>
      <c r="F132" s="6">
        <v>1.00954239</v>
      </c>
      <c r="G132" s="6">
        <f t="shared" si="15"/>
        <v>15.842844197006098</v>
      </c>
      <c r="H132" s="25">
        <v>49.69690708333333</v>
      </c>
      <c r="I132" s="30">
        <v>-0.14813080555555555</v>
      </c>
      <c r="J132" s="30">
        <v>0.55953124</v>
      </c>
      <c r="K132" s="30">
        <f t="shared" si="16"/>
        <v>0.10019833821302179</v>
      </c>
      <c r="L132" s="74">
        <f t="shared" si="18"/>
        <v>78.46793499999976</v>
      </c>
      <c r="M132" s="26">
        <f t="shared" si="19"/>
        <v>-9.002336666666666</v>
      </c>
      <c r="N132" s="62">
        <f t="shared" si="20"/>
        <v>78.96959511173382</v>
      </c>
      <c r="O132" s="31" t="str">
        <f t="shared" si="13"/>
        <v>-</v>
      </c>
      <c r="P132" s="60"/>
      <c r="Q132" s="60"/>
      <c r="R132" s="66">
        <v>116</v>
      </c>
      <c r="S132" s="84">
        <f t="shared" si="17"/>
        <v>-6.943751042229668</v>
      </c>
      <c r="T132" s="85">
        <f t="shared" si="21"/>
        <v>14.236799436853726</v>
      </c>
    </row>
    <row r="133" spans="1:20" ht="12.75">
      <c r="A133" s="1">
        <v>42498</v>
      </c>
      <c r="B133" s="13">
        <v>0.8125</v>
      </c>
      <c r="C133" s="22">
        <f t="shared" si="14"/>
        <v>42498.8125</v>
      </c>
      <c r="D133" s="6">
        <v>48.39582577777778</v>
      </c>
      <c r="E133" s="6">
        <v>0.0019083055555555557</v>
      </c>
      <c r="F133" s="6">
        <v>1.009544</v>
      </c>
      <c r="G133" s="6">
        <f t="shared" si="15"/>
        <v>15.842818931164135</v>
      </c>
      <c r="H133" s="25">
        <v>49.692733472222216</v>
      </c>
      <c r="I133" s="30">
        <v>-0.14612777777777777</v>
      </c>
      <c r="J133" s="30">
        <v>0.5595067</v>
      </c>
      <c r="K133" s="30">
        <f t="shared" si="16"/>
        <v>0.10020273291860753</v>
      </c>
      <c r="L133" s="74">
        <f t="shared" si="18"/>
        <v>77.81446166666612</v>
      </c>
      <c r="M133" s="26">
        <f t="shared" si="19"/>
        <v>-8.882164999999999</v>
      </c>
      <c r="N133" s="62">
        <f t="shared" si="20"/>
        <v>78.30676403835763</v>
      </c>
      <c r="O133" s="31" t="str">
        <f t="shared" si="13"/>
        <v>-</v>
      </c>
      <c r="P133" s="60"/>
      <c r="Q133" s="60"/>
      <c r="R133" s="66">
        <v>117</v>
      </c>
      <c r="S133" s="84">
        <f t="shared" si="17"/>
        <v>-7.191159885451181</v>
      </c>
      <c r="T133" s="85">
        <f t="shared" si="21"/>
        <v>14.113445937953706</v>
      </c>
    </row>
    <row r="134" spans="1:20" ht="12.75">
      <c r="A134" s="1">
        <v>42498</v>
      </c>
      <c r="B134" s="13">
        <v>0.8194444444444445</v>
      </c>
      <c r="C134" s="22">
        <f t="shared" si="14"/>
        <v>42498.819444444445</v>
      </c>
      <c r="D134" s="6">
        <v>48.40254336111111</v>
      </c>
      <c r="E134" s="6">
        <v>0.0019084722222222222</v>
      </c>
      <c r="F134" s="6">
        <v>1.00954561</v>
      </c>
      <c r="G134" s="6">
        <f t="shared" si="15"/>
        <v>15.842793665402763</v>
      </c>
      <c r="H134" s="25">
        <v>49.688559166666664</v>
      </c>
      <c r="I134" s="30">
        <v>-0.14412455555555556</v>
      </c>
      <c r="J134" s="30">
        <v>0.55948222</v>
      </c>
      <c r="K134" s="30">
        <f t="shared" si="16"/>
        <v>0.10020711726330012</v>
      </c>
      <c r="L134" s="74">
        <f t="shared" si="18"/>
        <v>77.16094833333344</v>
      </c>
      <c r="M134" s="26">
        <f t="shared" si="19"/>
        <v>-8.761981666666667</v>
      </c>
      <c r="N134" s="62">
        <f t="shared" si="20"/>
        <v>77.64391917454876</v>
      </c>
      <c r="O134" s="31" t="str">
        <f t="shared" si="13"/>
        <v>-</v>
      </c>
      <c r="P134" s="60"/>
      <c r="Q134" s="60"/>
      <c r="R134" s="66">
        <v>118</v>
      </c>
      <c r="S134" s="84">
        <f t="shared" si="17"/>
        <v>-7.436378231709261</v>
      </c>
      <c r="T134" s="85">
        <f t="shared" si="21"/>
        <v>13.98579334670096</v>
      </c>
    </row>
    <row r="135" spans="1:20" ht="12.75">
      <c r="A135" s="1">
        <v>42498</v>
      </c>
      <c r="B135" s="13">
        <v>0.8263888888888888</v>
      </c>
      <c r="C135" s="22">
        <f t="shared" si="14"/>
        <v>42498.82638888889</v>
      </c>
      <c r="D135" s="6">
        <v>48.40926091666667</v>
      </c>
      <c r="E135" s="6">
        <v>0.001908638888888889</v>
      </c>
      <c r="F135" s="6">
        <v>1.00954721</v>
      </c>
      <c r="G135" s="6">
        <f t="shared" si="15"/>
        <v>15.842768556651418</v>
      </c>
      <c r="H135" s="25">
        <v>49.68438416666666</v>
      </c>
      <c r="I135" s="30">
        <v>-0.14212111111111111</v>
      </c>
      <c r="J135" s="30">
        <v>0.55945781</v>
      </c>
      <c r="K135" s="30">
        <f t="shared" si="16"/>
        <v>0.10021148945310364</v>
      </c>
      <c r="L135" s="74">
        <f t="shared" si="18"/>
        <v>76.50739499999958</v>
      </c>
      <c r="M135" s="26">
        <f t="shared" si="19"/>
        <v>-8.641785</v>
      </c>
      <c r="N135" s="62">
        <f t="shared" si="20"/>
        <v>76.98106105541284</v>
      </c>
      <c r="O135" s="31" t="str">
        <f t="shared" si="13"/>
        <v>-</v>
      </c>
      <c r="P135" s="60"/>
      <c r="Q135" s="60"/>
      <c r="R135" s="66">
        <v>119</v>
      </c>
      <c r="S135" s="84">
        <f t="shared" si="17"/>
        <v>-7.679331385120143</v>
      </c>
      <c r="T135" s="85">
        <f t="shared" si="21"/>
        <v>13.853880547311391</v>
      </c>
    </row>
    <row r="136" spans="1:20" ht="12.75">
      <c r="A136" s="1">
        <v>42498</v>
      </c>
      <c r="B136" s="13">
        <v>0.8333333333333334</v>
      </c>
      <c r="C136" s="22">
        <f t="shared" si="14"/>
        <v>42498.833333333336</v>
      </c>
      <c r="D136" s="6">
        <v>48.41597844444444</v>
      </c>
      <c r="E136" s="6">
        <v>0.0019088333333333333</v>
      </c>
      <c r="F136" s="6">
        <v>1.00954882</v>
      </c>
      <c r="G136" s="6">
        <f t="shared" si="15"/>
        <v>15.842743291050716</v>
      </c>
      <c r="H136" s="25">
        <v>49.68020844444444</v>
      </c>
      <c r="I136" s="30">
        <v>-0.14011744444444443</v>
      </c>
      <c r="J136" s="30">
        <v>0.55943345</v>
      </c>
      <c r="K136" s="30">
        <f t="shared" si="16"/>
        <v>0.100215853067548</v>
      </c>
      <c r="L136" s="74">
        <f t="shared" si="18"/>
        <v>75.85379999999986</v>
      </c>
      <c r="M136" s="26">
        <f t="shared" si="19"/>
        <v>-8.521576666666666</v>
      </c>
      <c r="N136" s="62">
        <f t="shared" si="20"/>
        <v>76.31818877225754</v>
      </c>
      <c r="O136" s="31" t="str">
        <f t="shared" si="13"/>
        <v>-</v>
      </c>
      <c r="P136" s="60"/>
      <c r="Q136" s="60"/>
      <c r="R136" s="66">
        <v>120</v>
      </c>
      <c r="S136" s="84">
        <f t="shared" si="17"/>
        <v>-7.919945339799764</v>
      </c>
      <c r="T136" s="85">
        <f t="shared" si="21"/>
        <v>13.717747721701555</v>
      </c>
    </row>
    <row r="137" spans="1:20" ht="12.75">
      <c r="A137" s="1">
        <v>42498</v>
      </c>
      <c r="B137" s="13">
        <v>0.8402777777777778</v>
      </c>
      <c r="C137" s="22">
        <f t="shared" si="14"/>
        <v>42498.84027777778</v>
      </c>
      <c r="D137" s="6">
        <v>48.42269597222222</v>
      </c>
      <c r="E137" s="6">
        <v>0.0019089999999999999</v>
      </c>
      <c r="F137" s="6">
        <v>1.00955043</v>
      </c>
      <c r="G137" s="6">
        <f t="shared" si="15"/>
        <v>15.8427180255306</v>
      </c>
      <c r="H137" s="25">
        <v>49.67603205555555</v>
      </c>
      <c r="I137" s="30">
        <v>-0.13811358333333335</v>
      </c>
      <c r="J137" s="30">
        <v>0.55940915</v>
      </c>
      <c r="K137" s="30">
        <f t="shared" si="16"/>
        <v>0.10022020631280605</v>
      </c>
      <c r="L137" s="74">
        <f t="shared" si="18"/>
        <v>75.20016499999983</v>
      </c>
      <c r="M137" s="26">
        <f t="shared" si="19"/>
        <v>-8.401355</v>
      </c>
      <c r="N137" s="62">
        <f t="shared" si="20"/>
        <v>75.65530493788516</v>
      </c>
      <c r="O137" s="31" t="str">
        <f t="shared" si="13"/>
        <v>-</v>
      </c>
      <c r="P137" s="60"/>
      <c r="Q137" s="60"/>
      <c r="R137" s="66">
        <v>121</v>
      </c>
      <c r="S137" s="84">
        <f t="shared" si="17"/>
        <v>-8.158146802406655</v>
      </c>
      <c r="T137" s="85">
        <f t="shared" si="21"/>
        <v>13.57743633724888</v>
      </c>
    </row>
    <row r="138" spans="1:20" ht="12.75">
      <c r="A138" s="1">
        <v>42498</v>
      </c>
      <c r="B138" s="13">
        <v>0.8472222222222222</v>
      </c>
      <c r="C138" s="22">
        <f t="shared" si="14"/>
        <v>42498.84722222222</v>
      </c>
      <c r="D138" s="6">
        <v>48.42941344444444</v>
      </c>
      <c r="E138" s="6">
        <v>0.0019091666666666667</v>
      </c>
      <c r="F138" s="6">
        <v>1.00955203</v>
      </c>
      <c r="G138" s="6">
        <f t="shared" si="15"/>
        <v>15.842692917019013</v>
      </c>
      <c r="H138" s="25">
        <v>49.67185497222222</v>
      </c>
      <c r="I138" s="30">
        <v>-0.13610952777777777</v>
      </c>
      <c r="J138" s="30">
        <v>0.55938491</v>
      </c>
      <c r="K138" s="30">
        <f t="shared" si="16"/>
        <v>0.10022454918612565</v>
      </c>
      <c r="L138" s="74">
        <f t="shared" si="18"/>
        <v>74.5464916666667</v>
      </c>
      <c r="M138" s="26">
        <f t="shared" si="19"/>
        <v>-8.281121666666666</v>
      </c>
      <c r="N138" s="62">
        <f t="shared" si="20"/>
        <v>74.99241200740549</v>
      </c>
      <c r="O138" s="31" t="str">
        <f t="shared" si="13"/>
        <v>-</v>
      </c>
      <c r="P138" s="60"/>
      <c r="Q138" s="60"/>
      <c r="R138" s="66">
        <v>122</v>
      </c>
      <c r="S138" s="84">
        <f t="shared" si="17"/>
        <v>-8.393863214467784</v>
      </c>
      <c r="T138" s="85">
        <f t="shared" si="21"/>
        <v>13.432989134160303</v>
      </c>
    </row>
    <row r="139" spans="1:20" ht="12.75">
      <c r="A139" s="1">
        <v>42498</v>
      </c>
      <c r="B139" s="13">
        <v>0.8541666666666666</v>
      </c>
      <c r="C139" s="22">
        <f t="shared" si="14"/>
        <v>42498.854166666664</v>
      </c>
      <c r="D139" s="6">
        <v>48.43613091666666</v>
      </c>
      <c r="E139" s="6">
        <v>0.0019093333333333332</v>
      </c>
      <c r="F139" s="6">
        <v>1.00955364</v>
      </c>
      <c r="G139" s="6">
        <f t="shared" si="15"/>
        <v>15.842667651659562</v>
      </c>
      <c r="H139" s="25">
        <v>49.66767722222222</v>
      </c>
      <c r="I139" s="30">
        <v>-0.1341052222222222</v>
      </c>
      <c r="J139" s="30">
        <v>0.55936074</v>
      </c>
      <c r="K139" s="30">
        <f t="shared" si="16"/>
        <v>0.10022887989291394</v>
      </c>
      <c r="L139" s="74">
        <f t="shared" si="18"/>
        <v>73.89277833333324</v>
      </c>
      <c r="M139" s="26">
        <f t="shared" si="19"/>
        <v>-8.160873333333333</v>
      </c>
      <c r="N139" s="62">
        <f t="shared" si="20"/>
        <v>74.32950879020743</v>
      </c>
      <c r="O139" s="31" t="str">
        <f t="shared" si="13"/>
        <v>-</v>
      </c>
      <c r="P139" s="60"/>
      <c r="Q139" s="60"/>
      <c r="R139" s="66">
        <v>123</v>
      </c>
      <c r="S139" s="84">
        <f t="shared" si="17"/>
        <v>-8.627022774480611</v>
      </c>
      <c r="T139" s="85">
        <f t="shared" si="21"/>
        <v>13.284450112453168</v>
      </c>
    </row>
    <row r="140" spans="1:20" ht="12.75">
      <c r="A140" s="1">
        <v>42498</v>
      </c>
      <c r="B140" s="13">
        <v>0.8611111111111112</v>
      </c>
      <c r="C140" s="22">
        <f t="shared" si="14"/>
        <v>42498.86111111111</v>
      </c>
      <c r="D140" s="6">
        <v>48.44284836111111</v>
      </c>
      <c r="E140" s="6">
        <v>0.0019095</v>
      </c>
      <c r="F140" s="6">
        <v>1.00955524</v>
      </c>
      <c r="G140" s="6">
        <f t="shared" si="15"/>
        <v>15.842642543307651</v>
      </c>
      <c r="H140" s="25">
        <v>49.663498777777775</v>
      </c>
      <c r="I140" s="30">
        <v>-0.13210075</v>
      </c>
      <c r="J140" s="30">
        <v>0.55933662</v>
      </c>
      <c r="K140" s="30">
        <f t="shared" si="16"/>
        <v>0.10023320201397053</v>
      </c>
      <c r="L140" s="74">
        <f t="shared" si="18"/>
        <v>73.23902499999988</v>
      </c>
      <c r="M140" s="26">
        <f t="shared" si="19"/>
        <v>-8.040614999999999</v>
      </c>
      <c r="N140" s="62">
        <f t="shared" si="20"/>
        <v>73.6665966874019</v>
      </c>
      <c r="O140" s="31" t="str">
        <f t="shared" si="13"/>
        <v>-</v>
      </c>
      <c r="P140" s="60"/>
      <c r="Q140" s="60"/>
      <c r="R140" s="66">
        <v>124</v>
      </c>
      <c r="S140" s="84">
        <f t="shared" si="17"/>
        <v>-8.857554459784483</v>
      </c>
      <c r="T140" s="85">
        <f t="shared" si="21"/>
        <v>13.131864518552428</v>
      </c>
    </row>
    <row r="141" spans="1:20" ht="12.75">
      <c r="A141" s="1">
        <v>42498</v>
      </c>
      <c r="B141" s="13">
        <v>0.8680555555555555</v>
      </c>
      <c r="C141" s="22">
        <f t="shared" si="14"/>
        <v>42498.868055555555</v>
      </c>
      <c r="D141" s="6">
        <v>48.44956577777778</v>
      </c>
      <c r="E141" s="6">
        <v>0.0019096666666666665</v>
      </c>
      <c r="F141" s="6">
        <v>1.00955685</v>
      </c>
      <c r="G141" s="6">
        <f t="shared" si="15"/>
        <v>15.842617278108872</v>
      </c>
      <c r="H141" s="25">
        <v>49.65931966666667</v>
      </c>
      <c r="I141" s="30">
        <v>-0.1300960277777778</v>
      </c>
      <c r="J141" s="30">
        <v>0.55931256</v>
      </c>
      <c r="K141" s="30">
        <f t="shared" si="16"/>
        <v>0.10023751375486986</v>
      </c>
      <c r="L141" s="74">
        <f t="shared" si="18"/>
        <v>72.58523333333343</v>
      </c>
      <c r="M141" s="26">
        <f t="shared" si="19"/>
        <v>-7.920341666666667</v>
      </c>
      <c r="N141" s="62">
        <f t="shared" si="20"/>
        <v>73.00367770607718</v>
      </c>
      <c r="O141" s="31" t="str">
        <f t="shared" si="13"/>
        <v>-</v>
      </c>
      <c r="P141" s="60"/>
      <c r="Q141" s="60"/>
      <c r="R141" s="66">
        <v>125</v>
      </c>
      <c r="S141" s="84">
        <f t="shared" si="17"/>
        <v>-9.08538804819485</v>
      </c>
      <c r="T141" s="85">
        <f t="shared" si="21"/>
        <v>12.975278831508104</v>
      </c>
    </row>
    <row r="142" spans="1:20" ht="12.75">
      <c r="A142" s="1">
        <v>42498</v>
      </c>
      <c r="B142" s="13">
        <v>0.875</v>
      </c>
      <c r="C142" s="22">
        <f t="shared" si="14"/>
        <v>42498.875</v>
      </c>
      <c r="D142" s="6">
        <v>48.45628316666667</v>
      </c>
      <c r="E142" s="6">
        <v>0.0019098333333333333</v>
      </c>
      <c r="F142" s="6">
        <v>1.00955845</v>
      </c>
      <c r="G142" s="6">
        <f t="shared" si="15"/>
        <v>15.842592169916626</v>
      </c>
      <c r="H142" s="25">
        <v>49.65513988888889</v>
      </c>
      <c r="I142" s="30">
        <v>-0.1280911388888889</v>
      </c>
      <c r="J142" s="30">
        <v>0.55928856</v>
      </c>
      <c r="K142" s="30">
        <f t="shared" si="16"/>
        <v>0.10024181511288459</v>
      </c>
      <c r="L142" s="74">
        <f t="shared" si="18"/>
        <v>71.93140333333304</v>
      </c>
      <c r="M142" s="26">
        <f t="shared" si="19"/>
        <v>-7.800058333333334</v>
      </c>
      <c r="N142" s="62">
        <f t="shared" si="20"/>
        <v>72.34075330492546</v>
      </c>
      <c r="O142" s="31" t="str">
        <f t="shared" si="13"/>
        <v>-</v>
      </c>
      <c r="P142" s="60"/>
      <c r="Q142" s="60"/>
      <c r="R142" s="66">
        <v>126</v>
      </c>
      <c r="S142" s="84">
        <f t="shared" si="17"/>
        <v>-9.310454139393604</v>
      </c>
      <c r="T142" s="85">
        <f t="shared" si="21"/>
        <v>12.814740748837359</v>
      </c>
    </row>
    <row r="143" spans="1:20" ht="12.75">
      <c r="A143" s="1">
        <v>42498</v>
      </c>
      <c r="B143" s="13">
        <v>0.8819444444444445</v>
      </c>
      <c r="C143" s="22">
        <f t="shared" si="14"/>
        <v>42498.881944444445</v>
      </c>
      <c r="D143" s="6">
        <v>48.46300055555556</v>
      </c>
      <c r="E143" s="6">
        <v>0.00191</v>
      </c>
      <c r="F143" s="6">
        <v>1.00956006</v>
      </c>
      <c r="G143" s="6">
        <f t="shared" si="15"/>
        <v>15.842566904878511</v>
      </c>
      <c r="H143" s="25">
        <v>49.650959444444446</v>
      </c>
      <c r="I143" s="30">
        <v>-0.12608602777777778</v>
      </c>
      <c r="J143" s="30">
        <v>0.55926462</v>
      </c>
      <c r="K143" s="30">
        <f t="shared" si="16"/>
        <v>0.10024610608529369</v>
      </c>
      <c r="L143" s="74">
        <f t="shared" si="18"/>
        <v>71.27753333333317</v>
      </c>
      <c r="M143" s="26">
        <f t="shared" si="19"/>
        <v>-7.679761666666666</v>
      </c>
      <c r="N143" s="62">
        <f t="shared" si="20"/>
        <v>71.67782242631816</v>
      </c>
      <c r="O143" s="31" t="str">
        <f t="shared" si="13"/>
        <v>-</v>
      </c>
      <c r="P143" s="60"/>
      <c r="Q143" s="60"/>
      <c r="R143" s="66">
        <v>127</v>
      </c>
      <c r="S143" s="84">
        <f t="shared" si="17"/>
        <v>-9.53268417606911</v>
      </c>
      <c r="T143" s="85">
        <f t="shared" si="21"/>
        <v>12.650299171995332</v>
      </c>
    </row>
    <row r="144" spans="1:20" ht="12.75">
      <c r="A144" s="1">
        <v>42498</v>
      </c>
      <c r="B144" s="13">
        <v>0.8888888888888888</v>
      </c>
      <c r="C144" s="22">
        <f t="shared" si="14"/>
        <v>42498.88888888889</v>
      </c>
      <c r="D144" s="6">
        <v>48.469717888888894</v>
      </c>
      <c r="E144" s="6">
        <v>0.0019101666666666666</v>
      </c>
      <c r="F144" s="6">
        <v>1.00956166</v>
      </c>
      <c r="G144" s="6">
        <f t="shared" si="15"/>
        <v>15.842541796845937</v>
      </c>
      <c r="H144" s="25">
        <v>49.64677833333333</v>
      </c>
      <c r="I144" s="30">
        <v>-0.12408072222222222</v>
      </c>
      <c r="J144" s="30">
        <v>0.55924075</v>
      </c>
      <c r="K144" s="30">
        <f t="shared" si="16"/>
        <v>0.10025038487676637</v>
      </c>
      <c r="L144" s="74">
        <f t="shared" si="18"/>
        <v>70.62362666666615</v>
      </c>
      <c r="M144" s="26">
        <f t="shared" si="19"/>
        <v>-7.559453333333332</v>
      </c>
      <c r="N144" s="62">
        <f t="shared" si="20"/>
        <v>71.01488955372518</v>
      </c>
      <c r="O144" s="31" t="str">
        <f aca="true" t="shared" si="22" ref="O144:O207">IF((N144&lt;G144),1,"-")</f>
        <v>-</v>
      </c>
      <c r="P144" s="60"/>
      <c r="Q144" s="60"/>
      <c r="R144" s="66">
        <v>128</v>
      </c>
      <c r="S144" s="84">
        <f t="shared" si="17"/>
        <v>-9.752010464799394</v>
      </c>
      <c r="T144" s="85">
        <f t="shared" si="21"/>
        <v>12.482004191479321</v>
      </c>
    </row>
    <row r="145" spans="1:20" ht="12.75">
      <c r="A145" s="1">
        <v>42498</v>
      </c>
      <c r="B145" s="13">
        <v>0.8958333333333334</v>
      </c>
      <c r="C145" s="22">
        <f aca="true" t="shared" si="23" ref="C145:C208">A145+B145</f>
        <v>42498.895833333336</v>
      </c>
      <c r="D145" s="6">
        <v>48.47643522222222</v>
      </c>
      <c r="E145" s="6">
        <v>0.0019103333333333333</v>
      </c>
      <c r="F145" s="6">
        <v>1.00956327</v>
      </c>
      <c r="G145" s="6">
        <f aca="true" t="shared" si="24" ref="G145:G208">60*DEGREES(($I$3)/(F145*$I$6))</f>
        <v>15.842516531968489</v>
      </c>
      <c r="H145" s="25">
        <v>49.642596555555556</v>
      </c>
      <c r="I145" s="30">
        <v>-0.12207519444444445</v>
      </c>
      <c r="J145" s="30">
        <v>0.55921693</v>
      </c>
      <c r="K145" s="30">
        <f aca="true" t="shared" si="25" ref="K145:K208">60*DEGREES(($I$5)/(J145*$I$6))</f>
        <v>0.100254655069673</v>
      </c>
      <c r="L145" s="74">
        <f t="shared" si="18"/>
        <v>69.9696800000001</v>
      </c>
      <c r="M145" s="26">
        <f t="shared" si="19"/>
        <v>-7.439131666666667</v>
      </c>
      <c r="N145" s="62">
        <f t="shared" si="20"/>
        <v>70.35195222685215</v>
      </c>
      <c r="O145" s="31" t="str">
        <f t="shared" si="22"/>
        <v>-</v>
      </c>
      <c r="P145" s="60"/>
      <c r="Q145" s="60"/>
      <c r="R145" s="66">
        <v>129</v>
      </c>
      <c r="S145" s="84">
        <f aca="true" t="shared" si="26" ref="S145:S208">$S$9*COS(RADIANS(R145))</f>
        <v>-9.968366196672251</v>
      </c>
      <c r="T145" s="85">
        <f t="shared" si="21"/>
        <v>12.309907071570693</v>
      </c>
    </row>
    <row r="146" spans="1:20" ht="12.75">
      <c r="A146" s="1">
        <v>42498</v>
      </c>
      <c r="B146" s="13">
        <v>0.9027777777777778</v>
      </c>
      <c r="C146" s="22">
        <f t="shared" si="23"/>
        <v>42498.90277777778</v>
      </c>
      <c r="D146" s="6">
        <v>48.48315252777778</v>
      </c>
      <c r="E146" s="6">
        <v>0.0019104722222222223</v>
      </c>
      <c r="F146" s="6">
        <v>1.00956487</v>
      </c>
      <c r="G146" s="6">
        <f t="shared" si="24"/>
        <v>15.84249142409558</v>
      </c>
      <c r="H146" s="25">
        <v>49.63841411111111</v>
      </c>
      <c r="I146" s="30">
        <v>-0.12006947222222222</v>
      </c>
      <c r="J146" s="30">
        <v>0.55919317</v>
      </c>
      <c r="K146" s="30">
        <f t="shared" si="25"/>
        <v>0.10025891486884839</v>
      </c>
      <c r="L146" s="74">
        <f t="shared" si="18"/>
        <v>69.31569499999966</v>
      </c>
      <c r="M146" s="26">
        <f t="shared" si="19"/>
        <v>-7.318796666666667</v>
      </c>
      <c r="N146" s="62">
        <f t="shared" si="20"/>
        <v>69.68901334621914</v>
      </c>
      <c r="O146" s="31" t="str">
        <f t="shared" si="22"/>
        <v>-</v>
      </c>
      <c r="P146" s="60"/>
      <c r="Q146" s="60"/>
      <c r="R146" s="66">
        <v>130</v>
      </c>
      <c r="S146" s="84">
        <f t="shared" si="26"/>
        <v>-10.181685467635878</v>
      </c>
      <c r="T146" s="85">
        <f t="shared" si="21"/>
        <v>12.134060234719316</v>
      </c>
    </row>
    <row r="147" spans="1:20" ht="12.75">
      <c r="A147" s="1">
        <v>42498</v>
      </c>
      <c r="B147" s="13">
        <v>0.9097222222222222</v>
      </c>
      <c r="C147" s="22">
        <f t="shared" si="23"/>
        <v>42498.90972222222</v>
      </c>
      <c r="D147" s="6">
        <v>48.48986980555556</v>
      </c>
      <c r="E147" s="6">
        <v>0.001910638888888889</v>
      </c>
      <c r="F147" s="6">
        <v>1.00956648</v>
      </c>
      <c r="G147" s="6">
        <f t="shared" si="24"/>
        <v>15.842466159378795</v>
      </c>
      <c r="H147" s="25">
        <v>49.63423102777778</v>
      </c>
      <c r="I147" s="30">
        <v>-0.11806355555555556</v>
      </c>
      <c r="J147" s="30">
        <v>0.55916947</v>
      </c>
      <c r="K147" s="30">
        <f t="shared" si="25"/>
        <v>0.10026316427159634</v>
      </c>
      <c r="L147" s="74">
        <f t="shared" si="18"/>
        <v>68.66167333333337</v>
      </c>
      <c r="M147" s="26">
        <f t="shared" si="19"/>
        <v>-7.198451666666667</v>
      </c>
      <c r="N147" s="62">
        <f t="shared" si="20"/>
        <v>69.02607567804841</v>
      </c>
      <c r="O147" s="31" t="str">
        <f t="shared" si="22"/>
        <v>-</v>
      </c>
      <c r="P147" s="60"/>
      <c r="Q147" s="60"/>
      <c r="R147" s="66">
        <v>131</v>
      </c>
      <c r="S147" s="84">
        <f t="shared" si="26"/>
        <v>-10.391903298573855</v>
      </c>
      <c r="T147" s="85">
        <f t="shared" si="21"/>
        <v>11.954517245575165</v>
      </c>
    </row>
    <row r="148" spans="1:20" ht="12.75">
      <c r="A148" s="1">
        <v>42498</v>
      </c>
      <c r="B148" s="13">
        <v>0.9166666666666666</v>
      </c>
      <c r="C148" s="22">
        <f t="shared" si="23"/>
        <v>42498.916666666664</v>
      </c>
      <c r="D148" s="6">
        <v>48.49658705555556</v>
      </c>
      <c r="E148" s="6">
        <v>0.0019108055555555556</v>
      </c>
      <c r="F148" s="6">
        <v>1.00956808</v>
      </c>
      <c r="G148" s="6">
        <f t="shared" si="24"/>
        <v>15.84244105166555</v>
      </c>
      <c r="H148" s="25">
        <v>49.63004730555556</v>
      </c>
      <c r="I148" s="30">
        <v>-0.11605744444444445</v>
      </c>
      <c r="J148" s="30">
        <v>0.55914583</v>
      </c>
      <c r="K148" s="30">
        <f t="shared" si="25"/>
        <v>0.10026740327522692</v>
      </c>
      <c r="L148" s="74">
        <f t="shared" si="18"/>
        <v>68.00761499999993</v>
      </c>
      <c r="M148" s="26">
        <f t="shared" si="19"/>
        <v>-7.078095</v>
      </c>
      <c r="N148" s="62">
        <f t="shared" si="20"/>
        <v>68.3631403740799</v>
      </c>
      <c r="O148" s="31" t="str">
        <f t="shared" si="22"/>
        <v>-</v>
      </c>
      <c r="P148" s="60"/>
      <c r="Q148" s="60"/>
      <c r="R148" s="66">
        <v>132</v>
      </c>
      <c r="S148" s="84">
        <f t="shared" si="26"/>
        <v>-10.598955655098463</v>
      </c>
      <c r="T148" s="85">
        <f t="shared" si="21"/>
        <v>11.771332794672</v>
      </c>
    </row>
    <row r="149" spans="1:20" ht="12.75">
      <c r="A149" s="1">
        <v>42498</v>
      </c>
      <c r="B149" s="13">
        <v>0.9236111111111112</v>
      </c>
      <c r="C149" s="22">
        <f t="shared" si="23"/>
        <v>42498.92361111111</v>
      </c>
      <c r="D149" s="6">
        <v>48.50330427777778</v>
      </c>
      <c r="E149" s="6">
        <v>0.0019109722222222223</v>
      </c>
      <c r="F149" s="6">
        <v>1.00956968</v>
      </c>
      <c r="G149" s="6">
        <f t="shared" si="24"/>
        <v>15.842415944031881</v>
      </c>
      <c r="H149" s="25">
        <v>49.62586291666667</v>
      </c>
      <c r="I149" s="30">
        <v>-0.11405111111111112</v>
      </c>
      <c r="J149" s="30">
        <v>0.55912225</v>
      </c>
      <c r="K149" s="30">
        <f t="shared" si="25"/>
        <v>0.10027163187705634</v>
      </c>
      <c r="L149" s="74">
        <f t="shared" si="18"/>
        <v>67.3535183333334</v>
      </c>
      <c r="M149" s="26">
        <f t="shared" si="19"/>
        <v>-6.957725000000001</v>
      </c>
      <c r="N149" s="62">
        <f t="shared" si="20"/>
        <v>67.70020680462106</v>
      </c>
      <c r="O149" s="31" t="str">
        <f t="shared" si="22"/>
        <v>-</v>
      </c>
      <c r="P149" s="60"/>
      <c r="Q149" s="60"/>
      <c r="R149" s="66">
        <v>133</v>
      </c>
      <c r="S149" s="84">
        <f t="shared" si="26"/>
        <v>-10.802779467056135</v>
      </c>
      <c r="T149" s="85">
        <f t="shared" si="21"/>
        <v>11.58456268176812</v>
      </c>
    </row>
    <row r="150" spans="1:20" ht="12.75">
      <c r="A150" s="1">
        <v>42498</v>
      </c>
      <c r="B150" s="13">
        <v>0.9305555555555555</v>
      </c>
      <c r="C150" s="22">
        <f t="shared" si="23"/>
        <v>42498.930555555555</v>
      </c>
      <c r="D150" s="6">
        <v>48.51002147222222</v>
      </c>
      <c r="E150" s="6">
        <v>0.0019111388888888889</v>
      </c>
      <c r="F150" s="6">
        <v>1.00957129</v>
      </c>
      <c r="G150" s="6">
        <f t="shared" si="24"/>
        <v>15.842390679555841</v>
      </c>
      <c r="H150" s="25">
        <v>49.62167788888889</v>
      </c>
      <c r="I150" s="30">
        <v>-0.11204461111111111</v>
      </c>
      <c r="J150" s="30">
        <v>0.55909873</v>
      </c>
      <c r="K150" s="30">
        <f t="shared" si="25"/>
        <v>0.10027585007440719</v>
      </c>
      <c r="L150" s="74">
        <f t="shared" si="18"/>
        <v>66.69938500000015</v>
      </c>
      <c r="M150" s="26">
        <f t="shared" si="19"/>
        <v>-6.837345</v>
      </c>
      <c r="N150" s="62">
        <f t="shared" si="20"/>
        <v>67.03727821001942</v>
      </c>
      <c r="O150" s="31" t="str">
        <f t="shared" si="22"/>
        <v>-</v>
      </c>
      <c r="P150" s="60"/>
      <c r="Q150" s="60"/>
      <c r="R150" s="66">
        <v>134</v>
      </c>
      <c r="S150" s="84">
        <f t="shared" si="26"/>
        <v>-11.003312647739273</v>
      </c>
      <c r="T150" s="85">
        <f t="shared" si="21"/>
        <v>11.39426379884919</v>
      </c>
    </row>
    <row r="151" spans="1:20" ht="12.75">
      <c r="A151" s="1">
        <v>42498</v>
      </c>
      <c r="B151" s="13">
        <v>0.9375</v>
      </c>
      <c r="C151" s="22">
        <f t="shared" si="23"/>
        <v>42498.9375</v>
      </c>
      <c r="D151" s="6">
        <v>48.51673866666667</v>
      </c>
      <c r="E151" s="6">
        <v>0.0019113055555555556</v>
      </c>
      <c r="F151" s="6">
        <v>1.00957289</v>
      </c>
      <c r="G151" s="6">
        <f t="shared" si="24"/>
        <v>15.84236557208184</v>
      </c>
      <c r="H151" s="25">
        <v>49.61749225</v>
      </c>
      <c r="I151" s="30">
        <v>-0.1100378888888889</v>
      </c>
      <c r="J151" s="30">
        <v>0.55907527</v>
      </c>
      <c r="K151" s="30">
        <f t="shared" si="25"/>
        <v>0.10028005786460822</v>
      </c>
      <c r="L151" s="74">
        <f t="shared" si="18"/>
        <v>66.04521499999976</v>
      </c>
      <c r="M151" s="26">
        <f t="shared" si="19"/>
        <v>-6.7169516666666675</v>
      </c>
      <c r="N151" s="62">
        <f t="shared" si="20"/>
        <v>66.37435554880464</v>
      </c>
      <c r="O151" s="31" t="str">
        <f t="shared" si="22"/>
        <v>-</v>
      </c>
      <c r="P151" s="60"/>
      <c r="Q151" s="60"/>
      <c r="R151" s="66">
        <v>135</v>
      </c>
      <c r="S151" s="84">
        <f t="shared" si="26"/>
        <v>-11.20049411279842</v>
      </c>
      <c r="T151" s="85">
        <f t="shared" si="21"/>
        <v>11.200494112798422</v>
      </c>
    </row>
    <row r="152" spans="1:20" ht="12.75">
      <c r="A152" s="1">
        <v>42498</v>
      </c>
      <c r="B152" s="13">
        <v>0.9444444444444445</v>
      </c>
      <c r="C152" s="22">
        <f t="shared" si="23"/>
        <v>42498.944444444445</v>
      </c>
      <c r="D152" s="6">
        <v>48.52345580555556</v>
      </c>
      <c r="E152" s="6">
        <v>0.0019114722222222224</v>
      </c>
      <c r="F152" s="6">
        <v>1.00957449</v>
      </c>
      <c r="G152" s="6">
        <f t="shared" si="24"/>
        <v>15.84234046468742</v>
      </c>
      <c r="H152" s="25">
        <v>49.61330594444445</v>
      </c>
      <c r="I152" s="30">
        <v>-0.10803097222222223</v>
      </c>
      <c r="J152" s="30">
        <v>0.55905187</v>
      </c>
      <c r="K152" s="30">
        <f t="shared" si="25"/>
        <v>0.10028425524499446</v>
      </c>
      <c r="L152" s="74">
        <f t="shared" si="18"/>
        <v>65.3910083333335</v>
      </c>
      <c r="M152" s="26">
        <f t="shared" si="19"/>
        <v>-6.596546666666667</v>
      </c>
      <c r="N152" s="62">
        <f t="shared" si="20"/>
        <v>65.71144033579372</v>
      </c>
      <c r="O152" s="31" t="str">
        <f t="shared" si="22"/>
        <v>-</v>
      </c>
      <c r="P152" s="60"/>
      <c r="Q152" s="60"/>
      <c r="R152" s="66">
        <v>136</v>
      </c>
      <c r="S152" s="84">
        <f t="shared" si="26"/>
        <v>-11.394263798849192</v>
      </c>
      <c r="T152" s="85">
        <f t="shared" si="21"/>
        <v>11.00331264773927</v>
      </c>
    </row>
    <row r="153" spans="1:20" ht="12.75">
      <c r="A153" s="1">
        <v>42498</v>
      </c>
      <c r="B153" s="13">
        <v>0.9513888888888888</v>
      </c>
      <c r="C153" s="22">
        <f t="shared" si="23"/>
        <v>42498.95138888889</v>
      </c>
      <c r="D153" s="6">
        <v>48.530172944444445</v>
      </c>
      <c r="E153" s="6">
        <v>0.001911611111111111</v>
      </c>
      <c r="F153" s="6">
        <v>1.0095761</v>
      </c>
      <c r="G153" s="6">
        <f t="shared" si="24"/>
        <v>15.842315200452113</v>
      </c>
      <c r="H153" s="25">
        <v>49.60911902777778</v>
      </c>
      <c r="I153" s="30">
        <v>-0.10602386111111112</v>
      </c>
      <c r="J153" s="30">
        <v>0.55902853</v>
      </c>
      <c r="K153" s="30">
        <f t="shared" si="25"/>
        <v>0.1002884422129072</v>
      </c>
      <c r="L153" s="74">
        <f t="shared" si="18"/>
        <v>64.7367650000001</v>
      </c>
      <c r="M153" s="26">
        <f t="shared" si="19"/>
        <v>-6.4761283333333335</v>
      </c>
      <c r="N153" s="62">
        <f t="shared" si="20"/>
        <v>65.04853397221898</v>
      </c>
      <c r="O153" s="31" t="str">
        <f t="shared" si="22"/>
        <v>-</v>
      </c>
      <c r="P153" s="60"/>
      <c r="Q153" s="60"/>
      <c r="R153" s="66">
        <v>137</v>
      </c>
      <c r="S153" s="84">
        <f t="shared" si="26"/>
        <v>-11.584562681768118</v>
      </c>
      <c r="T153" s="85">
        <f t="shared" si="21"/>
        <v>10.802779467056139</v>
      </c>
    </row>
    <row r="154" spans="1:20" ht="12.75">
      <c r="A154" s="1">
        <v>42498</v>
      </c>
      <c r="B154" s="13">
        <v>0.9583333333333334</v>
      </c>
      <c r="C154" s="22">
        <f t="shared" si="23"/>
        <v>42498.958333333336</v>
      </c>
      <c r="D154" s="6">
        <v>48.53689005555555</v>
      </c>
      <c r="E154" s="6">
        <v>0.0019117777777777777</v>
      </c>
      <c r="F154" s="6">
        <v>1.0095777</v>
      </c>
      <c r="G154" s="6">
        <f t="shared" si="24"/>
        <v>15.842290093217358</v>
      </c>
      <c r="H154" s="25">
        <v>49.604931472222226</v>
      </c>
      <c r="I154" s="30">
        <v>-0.10401655555555556</v>
      </c>
      <c r="J154" s="30">
        <v>0.55900525</v>
      </c>
      <c r="K154" s="30">
        <f t="shared" si="25"/>
        <v>0.100292618765694</v>
      </c>
      <c r="L154" s="74">
        <f t="shared" si="18"/>
        <v>64.08248500000042</v>
      </c>
      <c r="M154" s="26">
        <f t="shared" si="19"/>
        <v>-6.3557</v>
      </c>
      <c r="N154" s="62">
        <f t="shared" si="20"/>
        <v>64.38563791712372</v>
      </c>
      <c r="O154" s="31" t="str">
        <f t="shared" si="22"/>
        <v>-</v>
      </c>
      <c r="P154" s="60"/>
      <c r="Q154" s="60"/>
      <c r="R154" s="66">
        <v>138</v>
      </c>
      <c r="S154" s="84">
        <f t="shared" si="26"/>
        <v>-11.771332794671997</v>
      </c>
      <c r="T154" s="85">
        <f t="shared" si="21"/>
        <v>10.598955655098464</v>
      </c>
    </row>
    <row r="155" spans="1:20" ht="12.75">
      <c r="A155" s="1">
        <v>42498</v>
      </c>
      <c r="B155" s="13">
        <v>0.9652777777777778</v>
      </c>
      <c r="C155" s="22">
        <f t="shared" si="23"/>
        <v>42498.96527777778</v>
      </c>
      <c r="D155" s="6">
        <v>48.54360713888889</v>
      </c>
      <c r="E155" s="6">
        <v>0.0019119444444444444</v>
      </c>
      <c r="F155" s="6">
        <v>1.0095793</v>
      </c>
      <c r="G155" s="6">
        <f t="shared" si="24"/>
        <v>15.842264986062183</v>
      </c>
      <c r="H155" s="25">
        <v>49.600743305555554</v>
      </c>
      <c r="I155" s="30">
        <v>-0.10200905555555556</v>
      </c>
      <c r="J155" s="30">
        <v>0.55898203</v>
      </c>
      <c r="K155" s="30">
        <f t="shared" si="25"/>
        <v>0.10029678490070863</v>
      </c>
      <c r="L155" s="74">
        <f t="shared" si="18"/>
        <v>63.428169999999966</v>
      </c>
      <c r="M155" s="26">
        <f t="shared" si="19"/>
        <v>-6.23526</v>
      </c>
      <c r="N155" s="62">
        <f t="shared" si="20"/>
        <v>63.722755349259906</v>
      </c>
      <c r="O155" s="31" t="str">
        <f t="shared" si="22"/>
        <v>-</v>
      </c>
      <c r="P155" s="60"/>
      <c r="Q155" s="60"/>
      <c r="R155" s="66">
        <v>139</v>
      </c>
      <c r="S155" s="84">
        <f t="shared" si="26"/>
        <v>-11.954517245575163</v>
      </c>
      <c r="T155" s="85">
        <f t="shared" si="21"/>
        <v>10.391903298573856</v>
      </c>
    </row>
    <row r="156" spans="1:20" ht="12.75">
      <c r="A156" s="1">
        <v>42498</v>
      </c>
      <c r="B156" s="13">
        <v>0.9722222222222222</v>
      </c>
      <c r="C156" s="22">
        <f t="shared" si="23"/>
        <v>42498.97222222222</v>
      </c>
      <c r="D156" s="6">
        <v>48.55032419444444</v>
      </c>
      <c r="E156" s="6">
        <v>0.0019121111111111112</v>
      </c>
      <c r="F156" s="6">
        <v>1.0095809</v>
      </c>
      <c r="G156" s="6">
        <f t="shared" si="24"/>
        <v>15.842239878986582</v>
      </c>
      <c r="H156" s="25">
        <v>49.5965545</v>
      </c>
      <c r="I156" s="30">
        <v>-0.10000136111111112</v>
      </c>
      <c r="J156" s="30">
        <v>0.55895887</v>
      </c>
      <c r="K156" s="30">
        <f t="shared" si="25"/>
        <v>0.10030094061531122</v>
      </c>
      <c r="L156" s="74">
        <f t="shared" si="18"/>
        <v>62.77381833333365</v>
      </c>
      <c r="M156" s="26">
        <f t="shared" si="19"/>
        <v>-6.114808333333334</v>
      </c>
      <c r="N156" s="62">
        <f t="shared" si="20"/>
        <v>63.05988619360026</v>
      </c>
      <c r="O156" s="31" t="str">
        <f t="shared" si="22"/>
        <v>-</v>
      </c>
      <c r="P156" s="60"/>
      <c r="Q156" s="60"/>
      <c r="R156" s="66">
        <v>140</v>
      </c>
      <c r="S156" s="84">
        <f t="shared" si="26"/>
        <v>-12.134060234719314</v>
      </c>
      <c r="T156" s="85">
        <f t="shared" si="21"/>
        <v>10.18168546763588</v>
      </c>
    </row>
    <row r="157" spans="1:20" ht="12.75">
      <c r="A157" s="1">
        <v>42498</v>
      </c>
      <c r="B157" s="13">
        <v>0.9791666666666666</v>
      </c>
      <c r="C157" s="22">
        <f t="shared" si="23"/>
        <v>42498.979166666664</v>
      </c>
      <c r="D157" s="6">
        <v>48.55704125</v>
      </c>
      <c r="E157" s="6">
        <v>0.00191225</v>
      </c>
      <c r="F157" s="6">
        <v>1.00958251</v>
      </c>
      <c r="G157" s="6">
        <f t="shared" si="24"/>
        <v>15.842214615072091</v>
      </c>
      <c r="H157" s="25">
        <v>49.592365111111114</v>
      </c>
      <c r="I157" s="30">
        <v>-0.0979935</v>
      </c>
      <c r="J157" s="30">
        <v>0.55893577</v>
      </c>
      <c r="K157" s="30">
        <f t="shared" si="25"/>
        <v>0.10030508590686808</v>
      </c>
      <c r="L157" s="74">
        <f t="shared" si="18"/>
        <v>62.119431666667</v>
      </c>
      <c r="M157" s="26">
        <f t="shared" si="19"/>
        <v>-5.994345</v>
      </c>
      <c r="N157" s="62">
        <f t="shared" si="20"/>
        <v>62.397033917519884</v>
      </c>
      <c r="O157" s="31" t="str">
        <f t="shared" si="22"/>
        <v>-</v>
      </c>
      <c r="P157" s="60"/>
      <c r="Q157" s="60"/>
      <c r="R157" s="66">
        <v>141</v>
      </c>
      <c r="S157" s="84">
        <f t="shared" si="26"/>
        <v>-12.309907071570693</v>
      </c>
      <c r="T157" s="85">
        <f t="shared" si="21"/>
        <v>9.968366196672253</v>
      </c>
    </row>
    <row r="158" spans="1:20" ht="12.75">
      <c r="A158" s="1">
        <v>42498</v>
      </c>
      <c r="B158" s="13">
        <v>0.9861111111111112</v>
      </c>
      <c r="C158" s="22">
        <f t="shared" si="23"/>
        <v>42498.98611111111</v>
      </c>
      <c r="D158" s="6">
        <v>48.56375825</v>
      </c>
      <c r="E158" s="6">
        <v>0.0019124166666666666</v>
      </c>
      <c r="F158" s="6">
        <v>1.00958411</v>
      </c>
      <c r="G158" s="6">
        <f t="shared" si="24"/>
        <v>15.842189508156151</v>
      </c>
      <c r="H158" s="25">
        <v>49.58817508333333</v>
      </c>
      <c r="I158" s="30">
        <v>-0.09598541666666666</v>
      </c>
      <c r="J158" s="30">
        <v>0.55891273</v>
      </c>
      <c r="K158" s="30">
        <f t="shared" si="25"/>
        <v>0.1003092207727519</v>
      </c>
      <c r="L158" s="74">
        <f t="shared" si="18"/>
        <v>61.46501000000001</v>
      </c>
      <c r="M158" s="26">
        <f t="shared" si="19"/>
        <v>-5.873869999999999</v>
      </c>
      <c r="N158" s="62">
        <f t="shared" si="20"/>
        <v>61.73419992772263</v>
      </c>
      <c r="O158" s="31" t="str">
        <f t="shared" si="22"/>
        <v>-</v>
      </c>
      <c r="P158" s="60"/>
      <c r="Q158" s="60"/>
      <c r="R158" s="66">
        <v>142</v>
      </c>
      <c r="S158" s="84">
        <f t="shared" si="26"/>
        <v>-12.48200419147932</v>
      </c>
      <c r="T158" s="85">
        <f t="shared" si="21"/>
        <v>9.752010464799396</v>
      </c>
    </row>
    <row r="159" spans="1:20" ht="12.75">
      <c r="A159" s="1">
        <v>42498</v>
      </c>
      <c r="B159" s="13">
        <v>0.9930555555555555</v>
      </c>
      <c r="C159" s="22">
        <f t="shared" si="23"/>
        <v>42498.993055555555</v>
      </c>
      <c r="D159" s="6">
        <v>48.57047525</v>
      </c>
      <c r="E159" s="6">
        <v>0.0019125833333333334</v>
      </c>
      <c r="F159" s="6">
        <v>1.00958571</v>
      </c>
      <c r="G159" s="6">
        <f t="shared" si="24"/>
        <v>15.842164401319792</v>
      </c>
      <c r="H159" s="25">
        <v>49.58398444444445</v>
      </c>
      <c r="I159" s="30">
        <v>-0.09397716666666667</v>
      </c>
      <c r="J159" s="30">
        <v>0.55888974</v>
      </c>
      <c r="K159" s="30">
        <f t="shared" si="25"/>
        <v>0.10031334700520976</v>
      </c>
      <c r="L159" s="74">
        <f t="shared" si="18"/>
        <v>60.810551666666726</v>
      </c>
      <c r="M159" s="26">
        <f t="shared" si="19"/>
        <v>-5.753385</v>
      </c>
      <c r="N159" s="62">
        <f t="shared" si="20"/>
        <v>61.0713846743819</v>
      </c>
      <c r="O159" s="31" t="str">
        <f t="shared" si="22"/>
        <v>-</v>
      </c>
      <c r="P159" s="60"/>
      <c r="Q159" s="60"/>
      <c r="R159" s="66">
        <v>143</v>
      </c>
      <c r="S159" s="84">
        <f t="shared" si="26"/>
        <v>-12.650299171995336</v>
      </c>
      <c r="T159" s="85">
        <f t="shared" si="21"/>
        <v>9.532684176069106</v>
      </c>
    </row>
    <row r="160" spans="1:20" ht="12.75">
      <c r="A160" s="1">
        <v>42499</v>
      </c>
      <c r="B160" s="13">
        <v>0</v>
      </c>
      <c r="C160" s="22">
        <f t="shared" si="23"/>
        <v>42499</v>
      </c>
      <c r="D160" s="6">
        <v>48.57719222222222</v>
      </c>
      <c r="E160" s="6">
        <v>0.0019127500000000002</v>
      </c>
      <c r="F160" s="6">
        <v>1.00958731</v>
      </c>
      <c r="G160" s="6">
        <f t="shared" si="24"/>
        <v>15.842139294563012</v>
      </c>
      <c r="H160" s="25">
        <v>49.57979319444445</v>
      </c>
      <c r="I160" s="30">
        <v>-0.09196869444444444</v>
      </c>
      <c r="J160" s="30">
        <v>0.55886682</v>
      </c>
      <c r="K160" s="30">
        <f t="shared" si="25"/>
        <v>0.10031746101203766</v>
      </c>
      <c r="L160" s="74">
        <f t="shared" si="18"/>
        <v>60.15605833333353</v>
      </c>
      <c r="M160" s="26">
        <f t="shared" si="19"/>
        <v>-5.632886666666667</v>
      </c>
      <c r="N160" s="62">
        <f t="shared" si="20"/>
        <v>60.408591383438164</v>
      </c>
      <c r="O160" s="31" t="str">
        <f t="shared" si="22"/>
        <v>-</v>
      </c>
      <c r="P160" s="60"/>
      <c r="Q160" s="60"/>
      <c r="R160" s="66">
        <v>144</v>
      </c>
      <c r="S160" s="84">
        <f t="shared" si="26"/>
        <v>-12.814740748837357</v>
      </c>
      <c r="T160" s="85">
        <f t="shared" si="21"/>
        <v>9.310454139393608</v>
      </c>
    </row>
    <row r="161" spans="1:20" ht="12.75">
      <c r="A161" s="1">
        <v>42499</v>
      </c>
      <c r="B161" s="13">
        <v>0.006944444444444444</v>
      </c>
      <c r="C161" s="22">
        <f t="shared" si="23"/>
        <v>42499.006944444445</v>
      </c>
      <c r="D161" s="6">
        <v>48.58390913888889</v>
      </c>
      <c r="E161" s="6">
        <v>0.0019128888888888889</v>
      </c>
      <c r="F161" s="6">
        <v>1.00958891</v>
      </c>
      <c r="G161" s="6">
        <f t="shared" si="24"/>
        <v>15.842114187885807</v>
      </c>
      <c r="H161" s="25">
        <v>49.57560136111111</v>
      </c>
      <c r="I161" s="30">
        <v>-0.08996005555555556</v>
      </c>
      <c r="J161" s="30">
        <v>0.55884396</v>
      </c>
      <c r="K161" s="30">
        <f t="shared" si="25"/>
        <v>0.10032156458534769</v>
      </c>
      <c r="L161" s="74">
        <f t="shared" si="18"/>
        <v>59.501533333333185</v>
      </c>
      <c r="M161" s="26">
        <f t="shared" si="19"/>
        <v>-5.512376666666667</v>
      </c>
      <c r="N161" s="62">
        <f t="shared" si="20"/>
        <v>59.74582563992735</v>
      </c>
      <c r="O161" s="31" t="str">
        <f t="shared" si="22"/>
        <v>-</v>
      </c>
      <c r="P161" s="60"/>
      <c r="Q161" s="60"/>
      <c r="R161" s="66">
        <v>145</v>
      </c>
      <c r="S161" s="84">
        <f t="shared" si="26"/>
        <v>-12.975278831508108</v>
      </c>
      <c r="T161" s="85">
        <f t="shared" si="21"/>
        <v>9.085388048194849</v>
      </c>
    </row>
    <row r="162" spans="1:20" ht="12.75">
      <c r="A162" s="1">
        <v>42499</v>
      </c>
      <c r="B162" s="13">
        <v>0.013888888888888888</v>
      </c>
      <c r="C162" s="22">
        <f t="shared" si="23"/>
        <v>42499.01388888889</v>
      </c>
      <c r="D162" s="6">
        <v>48.59062605555556</v>
      </c>
      <c r="E162" s="6">
        <v>0.0019130555555555554</v>
      </c>
      <c r="F162" s="6">
        <v>1.00959051</v>
      </c>
      <c r="G162" s="6">
        <f t="shared" si="24"/>
        <v>15.842089081288183</v>
      </c>
      <c r="H162" s="25">
        <v>49.57140891666667</v>
      </c>
      <c r="I162" s="30">
        <v>-0.08795125</v>
      </c>
      <c r="J162" s="30">
        <v>0.55882116</v>
      </c>
      <c r="K162" s="30">
        <f t="shared" si="25"/>
        <v>0.10032565772253768</v>
      </c>
      <c r="L162" s="74">
        <f t="shared" si="18"/>
        <v>58.84697166666655</v>
      </c>
      <c r="M162" s="26">
        <f t="shared" si="19"/>
        <v>-5.391858333333333</v>
      </c>
      <c r="N162" s="62">
        <f t="shared" si="20"/>
        <v>59.08308450699016</v>
      </c>
      <c r="O162" s="31" t="str">
        <f t="shared" si="22"/>
        <v>-</v>
      </c>
      <c r="P162" s="60"/>
      <c r="Q162" s="60"/>
      <c r="R162" s="66">
        <v>146</v>
      </c>
      <c r="S162" s="84">
        <f t="shared" si="26"/>
        <v>-13.131864518552426</v>
      </c>
      <c r="T162" s="85">
        <f t="shared" si="21"/>
        <v>8.857554459784486</v>
      </c>
    </row>
    <row r="163" spans="1:20" ht="12.75">
      <c r="A163" s="1">
        <v>42499</v>
      </c>
      <c r="B163" s="13">
        <v>0.020833333333333332</v>
      </c>
      <c r="C163" s="22">
        <f t="shared" si="23"/>
        <v>42499.020833333336</v>
      </c>
      <c r="D163" s="6">
        <v>48.59734297222222</v>
      </c>
      <c r="E163" s="6">
        <v>0.0019131944444444446</v>
      </c>
      <c r="F163" s="6">
        <v>1.00959211</v>
      </c>
      <c r="G163" s="6">
        <f t="shared" si="24"/>
        <v>15.842063974770134</v>
      </c>
      <c r="H163" s="25">
        <v>49.56721588888889</v>
      </c>
      <c r="I163" s="30">
        <v>-0.08594222222222221</v>
      </c>
      <c r="J163" s="30">
        <v>0.55879841</v>
      </c>
      <c r="K163" s="30">
        <f t="shared" si="25"/>
        <v>0.10032974221646669</v>
      </c>
      <c r="L163" s="74">
        <f t="shared" si="18"/>
        <v>58.192375</v>
      </c>
      <c r="M163" s="26">
        <f t="shared" si="19"/>
        <v>-5.271324999999999</v>
      </c>
      <c r="N163" s="62">
        <f t="shared" si="20"/>
        <v>58.420371484882224</v>
      </c>
      <c r="O163" s="31" t="str">
        <f t="shared" si="22"/>
        <v>-</v>
      </c>
      <c r="P163" s="60"/>
      <c r="Q163" s="60"/>
      <c r="R163" s="66">
        <v>147</v>
      </c>
      <c r="S163" s="84">
        <f t="shared" si="26"/>
        <v>-13.284450112453168</v>
      </c>
      <c r="T163" s="85">
        <f t="shared" si="21"/>
        <v>8.627022774480615</v>
      </c>
    </row>
    <row r="164" spans="1:20" ht="12.75">
      <c r="A164" s="1">
        <v>42499</v>
      </c>
      <c r="B164" s="13">
        <v>0.027777777777777776</v>
      </c>
      <c r="C164" s="22">
        <f t="shared" si="23"/>
        <v>42499.02777777778</v>
      </c>
      <c r="D164" s="6">
        <v>48.60405983333334</v>
      </c>
      <c r="E164" s="6">
        <v>0.0019133611111111111</v>
      </c>
      <c r="F164" s="6">
        <v>1.00959372</v>
      </c>
      <c r="G164" s="6">
        <f t="shared" si="24"/>
        <v>15.842038711416674</v>
      </c>
      <c r="H164" s="25">
        <v>49.563022277777776</v>
      </c>
      <c r="I164" s="30">
        <v>-0.08393302777777778</v>
      </c>
      <c r="J164" s="30">
        <v>0.55877573</v>
      </c>
      <c r="K164" s="30">
        <f t="shared" si="25"/>
        <v>0.10033381447378084</v>
      </c>
      <c r="L164" s="74">
        <f t="shared" si="18"/>
        <v>57.537746666666294</v>
      </c>
      <c r="M164" s="26">
        <f t="shared" si="19"/>
        <v>-5.150783333333333</v>
      </c>
      <c r="N164" s="62">
        <f t="shared" si="20"/>
        <v>57.757692428385404</v>
      </c>
      <c r="O164" s="31" t="str">
        <f t="shared" si="22"/>
        <v>-</v>
      </c>
      <c r="P164" s="60"/>
      <c r="Q164" s="60"/>
      <c r="R164" s="66">
        <v>148</v>
      </c>
      <c r="S164" s="84">
        <f t="shared" si="26"/>
        <v>-13.432989134160302</v>
      </c>
      <c r="T164" s="85">
        <f t="shared" si="21"/>
        <v>8.393863214467785</v>
      </c>
    </row>
    <row r="165" spans="1:20" ht="12.75">
      <c r="A165" s="1">
        <v>42499</v>
      </c>
      <c r="B165" s="13">
        <v>0.034722222222222224</v>
      </c>
      <c r="C165" s="22">
        <f t="shared" si="23"/>
        <v>42499.03472222222</v>
      </c>
      <c r="D165" s="6">
        <v>48.610776666666666</v>
      </c>
      <c r="E165" s="6">
        <v>0.0019135277777777779</v>
      </c>
      <c r="F165" s="6">
        <v>1.00959532</v>
      </c>
      <c r="G165" s="6">
        <f t="shared" si="24"/>
        <v>15.842013605058277</v>
      </c>
      <c r="H165" s="25">
        <v>49.55882805555555</v>
      </c>
      <c r="I165" s="30">
        <v>-0.08192363888888889</v>
      </c>
      <c r="J165" s="30">
        <v>0.55875311</v>
      </c>
      <c r="K165" s="30">
        <f t="shared" si="25"/>
        <v>0.10033787628720575</v>
      </c>
      <c r="L165" s="74">
        <f t="shared" si="18"/>
        <v>56.883083333333104</v>
      </c>
      <c r="M165" s="26">
        <f t="shared" si="19"/>
        <v>-5.0302299999999995</v>
      </c>
      <c r="N165" s="62">
        <f t="shared" si="20"/>
        <v>57.09504621075512</v>
      </c>
      <c r="O165" s="31" t="str">
        <f t="shared" si="22"/>
        <v>-</v>
      </c>
      <c r="P165" s="60"/>
      <c r="Q165" s="60"/>
      <c r="R165" s="66">
        <v>149</v>
      </c>
      <c r="S165" s="84">
        <f t="shared" si="26"/>
        <v>-13.577436337248878</v>
      </c>
      <c r="T165" s="85">
        <f t="shared" si="21"/>
        <v>8.158146802406657</v>
      </c>
    </row>
    <row r="166" spans="1:20" ht="12.75">
      <c r="A166" s="1">
        <v>42499</v>
      </c>
      <c r="B166" s="13">
        <v>0.041666666666666664</v>
      </c>
      <c r="C166" s="22">
        <f t="shared" si="23"/>
        <v>42499.041666666664</v>
      </c>
      <c r="D166" s="6">
        <v>48.6174935</v>
      </c>
      <c r="E166" s="6">
        <v>0.0019136666666666666</v>
      </c>
      <c r="F166" s="6">
        <v>1.00959692</v>
      </c>
      <c r="G166" s="6">
        <f t="shared" si="24"/>
        <v>15.841988498779461</v>
      </c>
      <c r="H166" s="25">
        <v>49.554633249999995</v>
      </c>
      <c r="I166" s="30">
        <v>-0.07991408333333333</v>
      </c>
      <c r="J166" s="30">
        <v>0.55873054</v>
      </c>
      <c r="K166" s="30">
        <f t="shared" si="25"/>
        <v>0.1003419294500556</v>
      </c>
      <c r="L166" s="74">
        <f aca="true" t="shared" si="27" ref="L166:L229">(H166-D166)*60</f>
        <v>56.22838499999958</v>
      </c>
      <c r="M166" s="26">
        <f aca="true" t="shared" si="28" ref="M166:M229">(I166-E166)*60</f>
        <v>-4.9096649999999995</v>
      </c>
      <c r="N166" s="62">
        <f t="shared" si="20"/>
        <v>56.43243542561566</v>
      </c>
      <c r="O166" s="31" t="str">
        <f t="shared" si="22"/>
        <v>-</v>
      </c>
      <c r="P166" s="60"/>
      <c r="Q166" s="60"/>
      <c r="R166" s="66">
        <v>150</v>
      </c>
      <c r="S166" s="84">
        <f t="shared" si="26"/>
        <v>-13.717747721701555</v>
      </c>
      <c r="T166" s="85">
        <f t="shared" si="21"/>
        <v>7.919945339799766</v>
      </c>
    </row>
    <row r="167" spans="1:20" ht="12.75">
      <c r="A167" s="1">
        <v>42499</v>
      </c>
      <c r="B167" s="13">
        <v>0.04861111111111111</v>
      </c>
      <c r="C167" s="22">
        <f t="shared" si="23"/>
        <v>42499.04861111111</v>
      </c>
      <c r="D167" s="6">
        <v>48.62421030555556</v>
      </c>
      <c r="E167" s="6">
        <v>0.0019138333333333334</v>
      </c>
      <c r="F167" s="6">
        <v>1.00959852</v>
      </c>
      <c r="G167" s="6">
        <f t="shared" si="24"/>
        <v>15.841963392580219</v>
      </c>
      <c r="H167" s="25">
        <v>49.55043788888889</v>
      </c>
      <c r="I167" s="30">
        <v>-0.07790433333333333</v>
      </c>
      <c r="J167" s="30">
        <v>0.55870804</v>
      </c>
      <c r="K167" s="30">
        <f t="shared" si="25"/>
        <v>0.10034597036812193</v>
      </c>
      <c r="L167" s="74">
        <f t="shared" si="27"/>
        <v>55.57365499999975</v>
      </c>
      <c r="M167" s="26">
        <f t="shared" si="28"/>
        <v>-4.78909</v>
      </c>
      <c r="N167" s="62">
        <f t="shared" si="20"/>
        <v>55.769865817748745</v>
      </c>
      <c r="O167" s="31" t="str">
        <f t="shared" si="22"/>
        <v>-</v>
      </c>
      <c r="P167" s="60"/>
      <c r="Q167" s="60"/>
      <c r="R167" s="66">
        <v>151</v>
      </c>
      <c r="S167" s="84">
        <f t="shared" si="26"/>
        <v>-13.85388054731139</v>
      </c>
      <c r="T167" s="85">
        <f t="shared" si="21"/>
        <v>7.679331385120146</v>
      </c>
    </row>
    <row r="168" spans="1:20" ht="12.75">
      <c r="A168" s="1">
        <v>42499</v>
      </c>
      <c r="B168" s="13">
        <v>0.05555555555555555</v>
      </c>
      <c r="C168" s="22">
        <f t="shared" si="23"/>
        <v>42499.055555555555</v>
      </c>
      <c r="D168" s="6">
        <v>48.63092708333333</v>
      </c>
      <c r="E168" s="6">
        <v>0.0019139722222222223</v>
      </c>
      <c r="F168" s="6">
        <v>1.00960012</v>
      </c>
      <c r="G168" s="6">
        <f t="shared" si="24"/>
        <v>15.841938286460552</v>
      </c>
      <c r="H168" s="25">
        <v>49.546241916666666</v>
      </c>
      <c r="I168" s="30">
        <v>-0.07589438888888889</v>
      </c>
      <c r="J168" s="30">
        <v>0.5586856</v>
      </c>
      <c r="K168" s="30">
        <f t="shared" si="25"/>
        <v>0.1003500008345865</v>
      </c>
      <c r="L168" s="74">
        <f t="shared" si="27"/>
        <v>54.918890000000005</v>
      </c>
      <c r="M168" s="26">
        <f t="shared" si="28"/>
        <v>-4.668501666666667</v>
      </c>
      <c r="N168" s="62">
        <f t="shared" si="20"/>
        <v>55.10733675804423</v>
      </c>
      <c r="O168" s="31" t="str">
        <f t="shared" si="22"/>
        <v>-</v>
      </c>
      <c r="P168" s="60"/>
      <c r="Q168" s="60"/>
      <c r="R168" s="66">
        <v>152</v>
      </c>
      <c r="S168" s="84">
        <f t="shared" si="26"/>
        <v>-13.985793346700962</v>
      </c>
      <c r="T168" s="85">
        <f t="shared" si="21"/>
        <v>7.4363782317092575</v>
      </c>
    </row>
    <row r="169" spans="1:20" ht="12.75">
      <c r="A169" s="1">
        <v>42499</v>
      </c>
      <c r="B169" s="13">
        <v>0.0625</v>
      </c>
      <c r="C169" s="22">
        <f t="shared" si="23"/>
        <v>42499.0625</v>
      </c>
      <c r="D169" s="6">
        <v>48.637643833333335</v>
      </c>
      <c r="E169" s="6">
        <v>0.001914138888888889</v>
      </c>
      <c r="F169" s="6">
        <v>1.00960172</v>
      </c>
      <c r="G169" s="6">
        <f t="shared" si="24"/>
        <v>15.841913180420459</v>
      </c>
      <c r="H169" s="25">
        <v>49.54204541666667</v>
      </c>
      <c r="I169" s="30">
        <v>-0.07388427777777777</v>
      </c>
      <c r="J169" s="30">
        <v>0.55866321</v>
      </c>
      <c r="K169" s="30">
        <f t="shared" si="25"/>
        <v>0.10035402264321552</v>
      </c>
      <c r="L169" s="74">
        <f t="shared" si="27"/>
        <v>54.26409499999991</v>
      </c>
      <c r="M169" s="26">
        <f t="shared" si="28"/>
        <v>-4.547904999999999</v>
      </c>
      <c r="N169" s="62">
        <f t="shared" si="20"/>
        <v>54.44485618854281</v>
      </c>
      <c r="O169" s="31" t="str">
        <f t="shared" si="22"/>
        <v>-</v>
      </c>
      <c r="P169" s="60"/>
      <c r="Q169" s="60"/>
      <c r="R169" s="66">
        <v>153</v>
      </c>
      <c r="S169" s="84">
        <f t="shared" si="26"/>
        <v>-14.113445937953705</v>
      </c>
      <c r="T169" s="85">
        <f t="shared" si="21"/>
        <v>7.191159885451183</v>
      </c>
    </row>
    <row r="170" spans="1:20" ht="12.75">
      <c r="A170" s="1">
        <v>42499</v>
      </c>
      <c r="B170" s="13">
        <v>0.06944444444444443</v>
      </c>
      <c r="C170" s="22">
        <f t="shared" si="23"/>
        <v>42499.069444444445</v>
      </c>
      <c r="D170" s="6">
        <v>48.64436055555556</v>
      </c>
      <c r="E170" s="6">
        <v>0.0019142777777777778</v>
      </c>
      <c r="F170" s="6">
        <v>1.00960332</v>
      </c>
      <c r="G170" s="6">
        <f t="shared" si="24"/>
        <v>15.841888074459941</v>
      </c>
      <c r="H170" s="25">
        <v>49.537848305555556</v>
      </c>
      <c r="I170" s="30">
        <v>-0.071874</v>
      </c>
      <c r="J170" s="30">
        <v>0.55864089</v>
      </c>
      <c r="K170" s="30">
        <f t="shared" si="25"/>
        <v>0.10035803219895248</v>
      </c>
      <c r="L170" s="74">
        <f t="shared" si="27"/>
        <v>53.60926499999991</v>
      </c>
      <c r="M170" s="26">
        <f t="shared" si="28"/>
        <v>-4.427296666666666</v>
      </c>
      <c r="N170" s="62">
        <f t="shared" si="20"/>
        <v>53.782422082600405</v>
      </c>
      <c r="O170" s="31" t="str">
        <f t="shared" si="22"/>
        <v>-</v>
      </c>
      <c r="P170" s="60"/>
      <c r="Q170" s="60"/>
      <c r="R170" s="66">
        <v>154</v>
      </c>
      <c r="S170" s="84">
        <f t="shared" si="26"/>
        <v>-14.236799436853728</v>
      </c>
      <c r="T170" s="85">
        <f t="shared" si="21"/>
        <v>6.943751042229665</v>
      </c>
    </row>
    <row r="171" spans="1:20" ht="12.75">
      <c r="A171" s="1">
        <v>42499</v>
      </c>
      <c r="B171" s="13">
        <v>0.0763888888888889</v>
      </c>
      <c r="C171" s="22">
        <f t="shared" si="23"/>
        <v>42499.07638888889</v>
      </c>
      <c r="D171" s="6">
        <v>48.65107725</v>
      </c>
      <c r="E171" s="6">
        <v>0.0019144444444444445</v>
      </c>
      <c r="F171" s="6">
        <v>1.00960491</v>
      </c>
      <c r="G171" s="6">
        <f t="shared" si="24"/>
        <v>15.84186312549051</v>
      </c>
      <c r="H171" s="25">
        <v>49.533650638888886</v>
      </c>
      <c r="I171" s="30">
        <v>-0.06986352777777778</v>
      </c>
      <c r="J171" s="30">
        <v>0.55861862</v>
      </c>
      <c r="K171" s="30">
        <f t="shared" si="25"/>
        <v>0.10036203309204314</v>
      </c>
      <c r="L171" s="74">
        <f t="shared" si="27"/>
        <v>52.954403333333175</v>
      </c>
      <c r="M171" s="26">
        <f t="shared" si="28"/>
        <v>-4.306678333333333</v>
      </c>
      <c r="N171" s="62">
        <f aca="true" t="shared" si="29" ref="N171:N234">DEGREES(ACOS(COS(RADIANS(H171-D171))*COS(RADIANS(I171))))*60</f>
        <v>53.12004073472911</v>
      </c>
      <c r="O171" s="31" t="str">
        <f t="shared" si="22"/>
        <v>-</v>
      </c>
      <c r="P171" s="60"/>
      <c r="Q171" s="60"/>
      <c r="R171" s="66">
        <v>155</v>
      </c>
      <c r="S171" s="84">
        <f t="shared" si="26"/>
        <v>-14.355816268730312</v>
      </c>
      <c r="T171" s="85">
        <f t="shared" si="21"/>
        <v>6.694227065175062</v>
      </c>
    </row>
    <row r="172" spans="1:20" ht="12.75">
      <c r="A172" s="1">
        <v>42499</v>
      </c>
      <c r="B172" s="13">
        <v>0.08333333333333333</v>
      </c>
      <c r="C172" s="22">
        <f t="shared" si="23"/>
        <v>42499.083333333336</v>
      </c>
      <c r="D172" s="6">
        <v>48.65779394444444</v>
      </c>
      <c r="E172" s="6">
        <v>0.0019145833333333335</v>
      </c>
      <c r="F172" s="6">
        <v>1.00960651</v>
      </c>
      <c r="G172" s="6">
        <f t="shared" si="24"/>
        <v>15.841838019688646</v>
      </c>
      <c r="H172" s="25">
        <v>49.529452416666665</v>
      </c>
      <c r="I172" s="30">
        <v>-0.0678528888888889</v>
      </c>
      <c r="J172" s="30">
        <v>0.55859642</v>
      </c>
      <c r="K172" s="30">
        <f t="shared" si="25"/>
        <v>0.10036602172686941</v>
      </c>
      <c r="L172" s="74">
        <f t="shared" si="27"/>
        <v>52.299508333333335</v>
      </c>
      <c r="M172" s="26">
        <f t="shared" si="28"/>
        <v>-4.186048333333334</v>
      </c>
      <c r="N172" s="62">
        <f t="shared" si="29"/>
        <v>52.45771387990802</v>
      </c>
      <c r="O172" s="31" t="str">
        <f t="shared" si="22"/>
        <v>-</v>
      </c>
      <c r="P172" s="60"/>
      <c r="Q172" s="60"/>
      <c r="R172" s="66">
        <v>156</v>
      </c>
      <c r="S172" s="84">
        <f t="shared" si="26"/>
        <v>-14.470460179903522</v>
      </c>
      <c r="T172" s="85">
        <f t="shared" si="21"/>
        <v>6.442663961707974</v>
      </c>
    </row>
    <row r="173" spans="1:20" ht="12.75">
      <c r="A173" s="1">
        <v>42499</v>
      </c>
      <c r="B173" s="13">
        <v>0.09027777777777778</v>
      </c>
      <c r="C173" s="22">
        <f t="shared" si="23"/>
        <v>42499.09027777778</v>
      </c>
      <c r="D173" s="6">
        <v>48.66451058333333</v>
      </c>
      <c r="E173" s="6">
        <v>0.0019147499999999998</v>
      </c>
      <c r="F173" s="6">
        <v>1.00960811</v>
      </c>
      <c r="G173" s="6">
        <f t="shared" si="24"/>
        <v>15.841812913966356</v>
      </c>
      <c r="H173" s="25">
        <v>49.52525363888889</v>
      </c>
      <c r="I173" s="30">
        <v>-0.06584205555555556</v>
      </c>
      <c r="J173" s="30">
        <v>0.55857427</v>
      </c>
      <c r="K173" s="30">
        <f t="shared" si="25"/>
        <v>0.10037000169426254</v>
      </c>
      <c r="L173" s="74">
        <f t="shared" si="27"/>
        <v>51.64458333333357</v>
      </c>
      <c r="M173" s="26">
        <f t="shared" si="28"/>
        <v>-4.065408333333333</v>
      </c>
      <c r="N173" s="62">
        <f t="shared" si="29"/>
        <v>51.7954481417588</v>
      </c>
      <c r="O173" s="31" t="str">
        <f t="shared" si="22"/>
        <v>-</v>
      </c>
      <c r="P173" s="60"/>
      <c r="Q173" s="60"/>
      <c r="R173" s="66">
        <v>157</v>
      </c>
      <c r="S173" s="84">
        <f t="shared" si="26"/>
        <v>-14.580696248727445</v>
      </c>
      <c r="T173" s="85">
        <f t="shared" si="21"/>
        <v>6.189138360386655</v>
      </c>
    </row>
    <row r="174" spans="1:20" ht="12.75">
      <c r="A174" s="1">
        <v>42499</v>
      </c>
      <c r="B174" s="13">
        <v>0.09722222222222222</v>
      </c>
      <c r="C174" s="22">
        <f t="shared" si="23"/>
        <v>42499.09722222222</v>
      </c>
      <c r="D174" s="6">
        <v>48.67122722222222</v>
      </c>
      <c r="E174" s="6">
        <v>0.001914888888888889</v>
      </c>
      <c r="F174" s="6">
        <v>1.00960971</v>
      </c>
      <c r="G174" s="6">
        <f t="shared" si="24"/>
        <v>15.841787808323637</v>
      </c>
      <c r="H174" s="25">
        <v>49.52105430555555</v>
      </c>
      <c r="I174" s="30">
        <v>-0.06383105555555556</v>
      </c>
      <c r="J174" s="30">
        <v>0.55855218</v>
      </c>
      <c r="K174" s="30">
        <f t="shared" si="25"/>
        <v>0.10037397119508418</v>
      </c>
      <c r="L174" s="74">
        <f t="shared" si="27"/>
        <v>50.98962499999985</v>
      </c>
      <c r="M174" s="26">
        <f t="shared" si="28"/>
        <v>-3.9447566666666662</v>
      </c>
      <c r="N174" s="62">
        <f t="shared" si="29"/>
        <v>51.1332439333813</v>
      </c>
      <c r="O174" s="31" t="str">
        <f t="shared" si="22"/>
        <v>-</v>
      </c>
      <c r="P174" s="60"/>
      <c r="Q174" s="60"/>
      <c r="R174" s="66">
        <v>158</v>
      </c>
      <c r="S174" s="84">
        <f t="shared" si="26"/>
        <v>-14.686490896227625</v>
      </c>
      <c r="T174" s="85">
        <f t="shared" si="21"/>
        <v>5.933727487565241</v>
      </c>
    </row>
    <row r="175" spans="1:20" ht="12.75">
      <c r="A175" s="1">
        <v>42499</v>
      </c>
      <c r="B175" s="13">
        <v>0.10416666666666667</v>
      </c>
      <c r="C175" s="22">
        <f t="shared" si="23"/>
        <v>42499.104166666664</v>
      </c>
      <c r="D175" s="6">
        <v>48.67794383333333</v>
      </c>
      <c r="E175" s="6">
        <v>0.0019150555555555555</v>
      </c>
      <c r="F175" s="6">
        <v>1.00961131</v>
      </c>
      <c r="G175" s="6">
        <f t="shared" si="24"/>
        <v>15.8417627027605</v>
      </c>
      <c r="H175" s="25">
        <v>49.51685441666667</v>
      </c>
      <c r="I175" s="30">
        <v>-0.06181988888888889</v>
      </c>
      <c r="J175" s="30">
        <v>0.55853016</v>
      </c>
      <c r="K175" s="30">
        <f t="shared" si="25"/>
        <v>0.10037792842963301</v>
      </c>
      <c r="L175" s="74">
        <f t="shared" si="27"/>
        <v>50.33463500000025</v>
      </c>
      <c r="M175" s="26">
        <f t="shared" si="28"/>
        <v>-3.8240966666666667</v>
      </c>
      <c r="N175" s="62">
        <f t="shared" si="29"/>
        <v>50.471106710605135</v>
      </c>
      <c r="O175" s="31" t="str">
        <f t="shared" si="22"/>
        <v>-</v>
      </c>
      <c r="P175" s="60"/>
      <c r="Q175" s="60"/>
      <c r="R175" s="66">
        <v>159</v>
      </c>
      <c r="S175" s="84">
        <f t="shared" si="26"/>
        <v>-14.787811896329584</v>
      </c>
      <c r="T175" s="85">
        <f t="shared" si="21"/>
        <v>5.676509143869797</v>
      </c>
    </row>
    <row r="176" spans="1:20" ht="12.75">
      <c r="A176" s="1">
        <v>42499</v>
      </c>
      <c r="B176" s="13">
        <v>0.1111111111111111</v>
      </c>
      <c r="C176" s="22">
        <f t="shared" si="23"/>
        <v>42499.11111111111</v>
      </c>
      <c r="D176" s="6">
        <v>48.68466041666667</v>
      </c>
      <c r="E176" s="6">
        <v>0.0019151944444444446</v>
      </c>
      <c r="F176" s="6">
        <v>1.00961291</v>
      </c>
      <c r="G176" s="6">
        <f t="shared" si="24"/>
        <v>15.841737597276927</v>
      </c>
      <c r="H176" s="25">
        <v>49.512654</v>
      </c>
      <c r="I176" s="30">
        <v>-0.05980852777777778</v>
      </c>
      <c r="J176" s="30">
        <v>0.55850819</v>
      </c>
      <c r="K176" s="30">
        <f t="shared" si="25"/>
        <v>0.10038187698961311</v>
      </c>
      <c r="L176" s="74">
        <f t="shared" si="27"/>
        <v>49.67961499999987</v>
      </c>
      <c r="M176" s="26">
        <f t="shared" si="28"/>
        <v>-3.7034233333333333</v>
      </c>
      <c r="N176" s="62">
        <f t="shared" si="29"/>
        <v>49.809042011350286</v>
      </c>
      <c r="O176" s="31" t="str">
        <f t="shared" si="22"/>
        <v>-</v>
      </c>
      <c r="P176" s="60"/>
      <c r="Q176" s="60"/>
      <c r="R176" s="66">
        <v>160</v>
      </c>
      <c r="S176" s="84">
        <f t="shared" si="26"/>
        <v>-14.88462838567517</v>
      </c>
      <c r="T176" s="85">
        <f t="shared" si="21"/>
        <v>5.417561680499559</v>
      </c>
    </row>
    <row r="177" spans="1:20" ht="12.75">
      <c r="A177" s="1">
        <v>42499</v>
      </c>
      <c r="B177" s="13">
        <v>0.11805555555555557</v>
      </c>
      <c r="C177" s="22">
        <f t="shared" si="23"/>
        <v>42499.118055555555</v>
      </c>
      <c r="D177" s="6">
        <v>48.691376972222216</v>
      </c>
      <c r="E177" s="6">
        <v>0.0019153333333333333</v>
      </c>
      <c r="F177" s="6">
        <v>1.00961451</v>
      </c>
      <c r="G177" s="6">
        <f t="shared" si="24"/>
        <v>15.841712491872928</v>
      </c>
      <c r="H177" s="25">
        <v>49.508453</v>
      </c>
      <c r="I177" s="30">
        <v>-0.057797</v>
      </c>
      <c r="J177" s="30">
        <v>0.55848628</v>
      </c>
      <c r="K177" s="30">
        <f t="shared" si="25"/>
        <v>0.10038581507547772</v>
      </c>
      <c r="L177" s="74">
        <f t="shared" si="27"/>
        <v>49.02456166666724</v>
      </c>
      <c r="M177" s="26">
        <f t="shared" si="28"/>
        <v>-3.58274</v>
      </c>
      <c r="N177" s="62">
        <f t="shared" si="29"/>
        <v>49.14705084679041</v>
      </c>
      <c r="O177" s="31" t="str">
        <f t="shared" si="22"/>
        <v>-</v>
      </c>
      <c r="P177" s="60"/>
      <c r="Q177" s="60"/>
      <c r="R177" s="66">
        <v>161</v>
      </c>
      <c r="S177" s="84">
        <f t="shared" si="26"/>
        <v>-14.976910873023847</v>
      </c>
      <c r="T177" s="85">
        <f t="shared" si="21"/>
        <v>5.156963975360337</v>
      </c>
    </row>
    <row r="178" spans="1:20" ht="12.75">
      <c r="A178" s="1">
        <v>42499</v>
      </c>
      <c r="B178" s="13">
        <v>0.125</v>
      </c>
      <c r="C178" s="22">
        <f t="shared" si="23"/>
        <v>42499.125</v>
      </c>
      <c r="D178" s="6">
        <v>48.6980935</v>
      </c>
      <c r="E178" s="6">
        <v>0.0019155</v>
      </c>
      <c r="F178" s="6">
        <v>1.0096161</v>
      </c>
      <c r="G178" s="6">
        <f t="shared" si="24"/>
        <v>15.841687543456535</v>
      </c>
      <c r="H178" s="25">
        <v>49.5042515</v>
      </c>
      <c r="I178" s="30">
        <v>-0.05578530555555556</v>
      </c>
      <c r="J178" s="30">
        <v>0.55846444</v>
      </c>
      <c r="K178" s="30">
        <f t="shared" si="25"/>
        <v>0.10038974088712162</v>
      </c>
      <c r="L178" s="74">
        <f t="shared" si="27"/>
        <v>48.36948000000021</v>
      </c>
      <c r="M178" s="26">
        <f t="shared" si="28"/>
        <v>-3.4620483333333336</v>
      </c>
      <c r="N178" s="62">
        <f t="shared" si="29"/>
        <v>48.48514264498037</v>
      </c>
      <c r="O178" s="31" t="str">
        <f t="shared" si="22"/>
        <v>-</v>
      </c>
      <c r="P178" s="60"/>
      <c r="Q178" s="60"/>
      <c r="R178" s="66">
        <v>162</v>
      </c>
      <c r="S178" s="84">
        <f t="shared" si="26"/>
        <v>-15.064631248236005</v>
      </c>
      <c r="T178" s="85">
        <f aca="true" t="shared" si="30" ref="T178:T241">$S$9*SIN(RADIANS(R178))</f>
        <v>4.8947954090375925</v>
      </c>
    </row>
    <row r="179" spans="1:20" ht="12.75">
      <c r="A179" s="1">
        <v>42499</v>
      </c>
      <c r="B179" s="13">
        <v>0.13194444444444445</v>
      </c>
      <c r="C179" s="22">
        <f t="shared" si="23"/>
        <v>42499.131944444445</v>
      </c>
      <c r="D179" s="6">
        <v>48.70481002777778</v>
      </c>
      <c r="E179" s="6">
        <v>0.0019156388888888888</v>
      </c>
      <c r="F179" s="6">
        <v>1.0096177</v>
      </c>
      <c r="G179" s="6">
        <f t="shared" si="24"/>
        <v>15.841662438211182</v>
      </c>
      <c r="H179" s="25">
        <v>49.50004944444444</v>
      </c>
      <c r="I179" s="30">
        <v>-0.05377344444444445</v>
      </c>
      <c r="J179" s="30">
        <v>0.55844265</v>
      </c>
      <c r="K179" s="30">
        <f t="shared" si="25"/>
        <v>0.10039365801711501</v>
      </c>
      <c r="L179" s="74">
        <f t="shared" si="27"/>
        <v>47.714364999999646</v>
      </c>
      <c r="M179" s="26">
        <f t="shared" si="28"/>
        <v>-3.3413450000000005</v>
      </c>
      <c r="N179" s="62">
        <f t="shared" si="29"/>
        <v>47.8233171044807</v>
      </c>
      <c r="O179" s="31" t="str">
        <f t="shared" si="22"/>
        <v>-</v>
      </c>
      <c r="P179" s="60"/>
      <c r="Q179" s="60"/>
      <c r="R179" s="66">
        <v>163</v>
      </c>
      <c r="S179" s="84">
        <f t="shared" si="26"/>
        <v>-15.147762790835595</v>
      </c>
      <c r="T179" s="85">
        <f t="shared" si="30"/>
        <v>4.631135840616302</v>
      </c>
    </row>
    <row r="180" spans="1:20" ht="12.75">
      <c r="A180" s="1">
        <v>42499</v>
      </c>
      <c r="B180" s="13">
        <v>0.1388888888888889</v>
      </c>
      <c r="C180" s="22">
        <f t="shared" si="23"/>
        <v>42499.13888888889</v>
      </c>
      <c r="D180" s="6">
        <v>48.711526500000005</v>
      </c>
      <c r="E180" s="6">
        <v>0.0019157777777777777</v>
      </c>
      <c r="F180" s="6">
        <v>1.0096193</v>
      </c>
      <c r="G180" s="6">
        <f t="shared" si="24"/>
        <v>15.841637333045403</v>
      </c>
      <c r="H180" s="25">
        <v>49.49584686111111</v>
      </c>
      <c r="I180" s="30">
        <v>-0.05176141666666667</v>
      </c>
      <c r="J180" s="30">
        <v>0.55842092</v>
      </c>
      <c r="K180" s="30">
        <f t="shared" si="25"/>
        <v>0.1003975646655062</v>
      </c>
      <c r="L180" s="74">
        <f t="shared" si="27"/>
        <v>47.05922166666639</v>
      </c>
      <c r="M180" s="26">
        <f t="shared" si="28"/>
        <v>-3.2206316666666672</v>
      </c>
      <c r="N180" s="62">
        <f t="shared" si="29"/>
        <v>47.161584162461224</v>
      </c>
      <c r="O180" s="31" t="str">
        <f t="shared" si="22"/>
        <v>-</v>
      </c>
      <c r="P180" s="60"/>
      <c r="Q180" s="60"/>
      <c r="R180" s="66">
        <v>164</v>
      </c>
      <c r="S180" s="84">
        <f t="shared" si="26"/>
        <v>-15.22628017814942</v>
      </c>
      <c r="T180" s="85">
        <f t="shared" si="30"/>
        <v>4.366065583355146</v>
      </c>
    </row>
    <row r="181" spans="1:20" ht="12.75">
      <c r="A181" s="1">
        <v>42499</v>
      </c>
      <c r="B181" s="13">
        <v>0.14583333333333334</v>
      </c>
      <c r="C181" s="22">
        <f t="shared" si="23"/>
        <v>42499.145833333336</v>
      </c>
      <c r="D181" s="6">
        <v>48.71824297222222</v>
      </c>
      <c r="E181" s="6">
        <v>0.0019159444444444445</v>
      </c>
      <c r="F181" s="6">
        <v>1.0096209</v>
      </c>
      <c r="G181" s="6">
        <f t="shared" si="24"/>
        <v>15.841612227959189</v>
      </c>
      <c r="H181" s="25">
        <v>49.49164372222222</v>
      </c>
      <c r="I181" s="30">
        <v>-0.04974919444444444</v>
      </c>
      <c r="J181" s="30">
        <v>0.55839925</v>
      </c>
      <c r="K181" s="30">
        <f t="shared" si="25"/>
        <v>0.10040146082981212</v>
      </c>
      <c r="L181" s="74">
        <f t="shared" si="27"/>
        <v>46.404045000000025</v>
      </c>
      <c r="M181" s="26">
        <f t="shared" si="28"/>
        <v>-3.099908333333333</v>
      </c>
      <c r="N181" s="62">
        <f t="shared" si="29"/>
        <v>46.499943953290725</v>
      </c>
      <c r="O181" s="31" t="str">
        <f t="shared" si="22"/>
        <v>-</v>
      </c>
      <c r="P181" s="60"/>
      <c r="Q181" s="60"/>
      <c r="R181" s="66">
        <v>165</v>
      </c>
      <c r="S181" s="84">
        <f t="shared" si="26"/>
        <v>-15.30015949302069</v>
      </c>
      <c r="T181" s="85">
        <f t="shared" si="30"/>
        <v>4.099665380222274</v>
      </c>
    </row>
    <row r="182" spans="1:20" ht="12.75">
      <c r="A182" s="1">
        <v>42499</v>
      </c>
      <c r="B182" s="13">
        <v>0.15277777777777776</v>
      </c>
      <c r="C182" s="22">
        <f t="shared" si="23"/>
        <v>42499.15277777778</v>
      </c>
      <c r="D182" s="6">
        <v>48.72495941666667</v>
      </c>
      <c r="E182" s="6">
        <v>0.0019160833333333332</v>
      </c>
      <c r="F182" s="6">
        <v>1.00962249</v>
      </c>
      <c r="G182" s="6">
        <f t="shared" si="24"/>
        <v>15.8415872798586</v>
      </c>
      <c r="H182" s="25">
        <v>49.48744008333333</v>
      </c>
      <c r="I182" s="30">
        <v>-0.04773683333333333</v>
      </c>
      <c r="J182" s="30">
        <v>0.55837764</v>
      </c>
      <c r="K182" s="30">
        <f t="shared" si="25"/>
        <v>0.10040534650755618</v>
      </c>
      <c r="L182" s="74">
        <f t="shared" si="27"/>
        <v>45.74883999999969</v>
      </c>
      <c r="M182" s="26">
        <f t="shared" si="28"/>
        <v>-2.9791749999999997</v>
      </c>
      <c r="N182" s="62">
        <f t="shared" si="29"/>
        <v>45.83840721469837</v>
      </c>
      <c r="O182" s="31" t="str">
        <f t="shared" si="22"/>
        <v>-</v>
      </c>
      <c r="P182" s="60"/>
      <c r="Q182" s="60"/>
      <c r="R182" s="66">
        <v>166</v>
      </c>
      <c r="S182" s="84">
        <f t="shared" si="26"/>
        <v>-15.369378231094418</v>
      </c>
      <c r="T182" s="85">
        <f t="shared" si="30"/>
        <v>3.8320163793002284</v>
      </c>
    </row>
    <row r="183" spans="1:20" ht="12.75">
      <c r="A183" s="1">
        <v>42499</v>
      </c>
      <c r="B183" s="13">
        <v>0.15972222222222224</v>
      </c>
      <c r="C183" s="22">
        <f t="shared" si="23"/>
        <v>42499.15972222222</v>
      </c>
      <c r="D183" s="6">
        <v>48.731675833333334</v>
      </c>
      <c r="E183" s="6">
        <v>0.0019162222222222222</v>
      </c>
      <c r="F183" s="6">
        <v>1.00962409</v>
      </c>
      <c r="G183" s="6">
        <f t="shared" si="24"/>
        <v>15.841562174931038</v>
      </c>
      <c r="H183" s="25">
        <v>49.48323591666667</v>
      </c>
      <c r="I183" s="30">
        <v>-0.04572427777777778</v>
      </c>
      <c r="J183" s="30">
        <v>0.55835609</v>
      </c>
      <c r="K183" s="30">
        <f t="shared" si="25"/>
        <v>0.10040922169626817</v>
      </c>
      <c r="L183" s="74">
        <f t="shared" si="27"/>
        <v>45.09360500000028</v>
      </c>
      <c r="M183" s="26">
        <f t="shared" si="28"/>
        <v>-2.8584300000000002</v>
      </c>
      <c r="N183" s="62">
        <f t="shared" si="29"/>
        <v>45.17697792792059</v>
      </c>
      <c r="O183" s="31" t="str">
        <f t="shared" si="22"/>
        <v>-</v>
      </c>
      <c r="P183" s="60"/>
      <c r="Q183" s="60"/>
      <c r="R183" s="66">
        <v>167</v>
      </c>
      <c r="S183" s="84">
        <f t="shared" si="26"/>
        <v>-15.433915307672441</v>
      </c>
      <c r="T183" s="85">
        <f t="shared" si="30"/>
        <v>3.5632001090674787</v>
      </c>
    </row>
    <row r="184" spans="1:20" ht="12.75">
      <c r="A184" s="1">
        <v>42499</v>
      </c>
      <c r="B184" s="13">
        <v>0.16666666666666666</v>
      </c>
      <c r="C184" s="22">
        <f t="shared" si="23"/>
        <v>42499.166666666664</v>
      </c>
      <c r="D184" s="6">
        <v>48.738392222222224</v>
      </c>
      <c r="E184" s="6">
        <v>0.001916388888888889</v>
      </c>
      <c r="F184" s="6">
        <v>1.00962569</v>
      </c>
      <c r="G184" s="6">
        <f t="shared" si="24"/>
        <v>15.841537070083037</v>
      </c>
      <c r="H184" s="25">
        <v>49.47903125</v>
      </c>
      <c r="I184" s="30">
        <v>-0.04371158333333333</v>
      </c>
      <c r="J184" s="30">
        <v>0.55833461</v>
      </c>
      <c r="K184" s="30">
        <f t="shared" si="25"/>
        <v>0.10041308459504501</v>
      </c>
      <c r="L184" s="74">
        <f t="shared" si="27"/>
        <v>44.438341666666474</v>
      </c>
      <c r="M184" s="26">
        <f t="shared" si="28"/>
        <v>-2.737678333333333</v>
      </c>
      <c r="N184" s="62">
        <f t="shared" si="29"/>
        <v>44.51566416460977</v>
      </c>
      <c r="O184" s="31" t="str">
        <f t="shared" si="22"/>
        <v>-</v>
      </c>
      <c r="P184" s="60"/>
      <c r="Q184" s="60"/>
      <c r="R184" s="66">
        <v>168</v>
      </c>
      <c r="S184" s="84">
        <f t="shared" si="26"/>
        <v>-15.493751064136056</v>
      </c>
      <c r="T184" s="85">
        <f t="shared" si="30"/>
        <v>3.293298453564006</v>
      </c>
    </row>
    <row r="185" spans="1:20" ht="12.75">
      <c r="A185" s="1">
        <v>42499</v>
      </c>
      <c r="B185" s="13">
        <v>0.17361111111111113</v>
      </c>
      <c r="C185" s="22">
        <f t="shared" si="23"/>
        <v>42499.17361111111</v>
      </c>
      <c r="D185" s="6">
        <v>48.745108583333334</v>
      </c>
      <c r="E185" s="6">
        <v>0.0019165277777777776</v>
      </c>
      <c r="F185" s="6">
        <v>1.00962728</v>
      </c>
      <c r="G185" s="6">
        <f t="shared" si="24"/>
        <v>15.84151212221917</v>
      </c>
      <c r="H185" s="25">
        <v>49.47482605555556</v>
      </c>
      <c r="I185" s="30">
        <v>-0.04169869444444445</v>
      </c>
      <c r="J185" s="30">
        <v>0.55831318</v>
      </c>
      <c r="K185" s="30">
        <f t="shared" si="25"/>
        <v>0.10041693879816964</v>
      </c>
      <c r="L185" s="74">
        <f t="shared" si="27"/>
        <v>43.783048333333596</v>
      </c>
      <c r="M185" s="26">
        <f t="shared" si="28"/>
        <v>-2.6169133333333336</v>
      </c>
      <c r="N185" s="62">
        <f t="shared" si="29"/>
        <v>43.85447063796705</v>
      </c>
      <c r="O185" s="31" t="str">
        <f t="shared" si="22"/>
        <v>-</v>
      </c>
      <c r="P185" s="60"/>
      <c r="Q185" s="60"/>
      <c r="R185" s="66">
        <v>169</v>
      </c>
      <c r="S185" s="84">
        <f t="shared" si="26"/>
        <v>-15.548867273934196</v>
      </c>
      <c r="T185" s="85">
        <f t="shared" si="30"/>
        <v>3.0223936274486856</v>
      </c>
    </row>
    <row r="186" spans="1:20" ht="12.75">
      <c r="A186" s="1">
        <v>42499</v>
      </c>
      <c r="B186" s="13">
        <v>0.18055555555555555</v>
      </c>
      <c r="C186" s="22">
        <f t="shared" si="23"/>
        <v>42499.180555555555</v>
      </c>
      <c r="D186" s="6">
        <v>48.751824944444444</v>
      </c>
      <c r="E186" s="6">
        <v>0.0019166666666666668</v>
      </c>
      <c r="F186" s="6">
        <v>1.00962888</v>
      </c>
      <c r="G186" s="6">
        <f t="shared" si="24"/>
        <v>15.841487017529815</v>
      </c>
      <c r="H186" s="25">
        <v>49.470620333333336</v>
      </c>
      <c r="I186" s="30">
        <v>-0.03968566666666667</v>
      </c>
      <c r="J186" s="30">
        <v>0.55829181</v>
      </c>
      <c r="K186" s="30">
        <f t="shared" si="25"/>
        <v>0.10042078250489016</v>
      </c>
      <c r="L186" s="74">
        <f t="shared" si="27"/>
        <v>43.12772333333356</v>
      </c>
      <c r="M186" s="26">
        <f t="shared" si="28"/>
        <v>-2.49614</v>
      </c>
      <c r="N186" s="62">
        <f t="shared" si="29"/>
        <v>43.193402854646266</v>
      </c>
      <c r="O186" s="31" t="str">
        <f t="shared" si="22"/>
        <v>-</v>
      </c>
      <c r="P186" s="60"/>
      <c r="Q186" s="60"/>
      <c r="R186" s="66">
        <v>170</v>
      </c>
      <c r="S186" s="84">
        <f t="shared" si="26"/>
        <v>-15.599247148135435</v>
      </c>
      <c r="T186" s="85">
        <f t="shared" si="30"/>
        <v>2.750568150955853</v>
      </c>
    </row>
    <row r="187" spans="1:20" ht="12.75">
      <c r="A187" s="1">
        <v>42499</v>
      </c>
      <c r="B187" s="13">
        <v>0.1875</v>
      </c>
      <c r="C187" s="22">
        <f t="shared" si="23"/>
        <v>42499.1875</v>
      </c>
      <c r="D187" s="6">
        <v>48.75854125</v>
      </c>
      <c r="E187" s="6">
        <v>0.0019168055555555555</v>
      </c>
      <c r="F187" s="6">
        <v>1.00963048</v>
      </c>
      <c r="G187" s="6">
        <f t="shared" si="24"/>
        <v>15.84146191292003</v>
      </c>
      <c r="H187" s="25">
        <v>49.46641411111111</v>
      </c>
      <c r="I187" s="30">
        <v>-0.037672472222222225</v>
      </c>
      <c r="J187" s="30">
        <v>0.55827049</v>
      </c>
      <c r="K187" s="30">
        <f t="shared" si="25"/>
        <v>0.10042461751161426</v>
      </c>
      <c r="L187" s="74">
        <f t="shared" si="27"/>
        <v>42.47237166666679</v>
      </c>
      <c r="M187" s="26">
        <f t="shared" si="28"/>
        <v>-2.375356666666667</v>
      </c>
      <c r="N187" s="62">
        <f t="shared" si="29"/>
        <v>42.53247311908504</v>
      </c>
      <c r="O187" s="31" t="str">
        <f t="shared" si="22"/>
        <v>-</v>
      </c>
      <c r="P187" s="60"/>
      <c r="Q187" s="60"/>
      <c r="R187" s="66">
        <v>171</v>
      </c>
      <c r="S187" s="84">
        <f t="shared" si="26"/>
        <v>-15.644875340542052</v>
      </c>
      <c r="T187" s="85">
        <f t="shared" si="30"/>
        <v>2.4779048247588937</v>
      </c>
    </row>
    <row r="188" spans="1:20" ht="12.75">
      <c r="A188" s="1">
        <v>42499</v>
      </c>
      <c r="B188" s="13">
        <v>0.19444444444444445</v>
      </c>
      <c r="C188" s="22">
        <f t="shared" si="23"/>
        <v>42499.194444444445</v>
      </c>
      <c r="D188" s="6">
        <v>48.76525755555556</v>
      </c>
      <c r="E188" s="6">
        <v>0.001916972222222222</v>
      </c>
      <c r="F188" s="6">
        <v>1.00963207</v>
      </c>
      <c r="G188" s="6">
        <f t="shared" si="24"/>
        <v>15.841436965292877</v>
      </c>
      <c r="H188" s="25">
        <v>49.46220738888889</v>
      </c>
      <c r="I188" s="30">
        <v>-0.035659083333333334</v>
      </c>
      <c r="J188" s="30">
        <v>0.55824924</v>
      </c>
      <c r="K188" s="30">
        <f t="shared" si="25"/>
        <v>0.10042844021833593</v>
      </c>
      <c r="L188" s="74">
        <f t="shared" si="27"/>
        <v>41.81699000000009</v>
      </c>
      <c r="M188" s="26">
        <f t="shared" si="28"/>
        <v>-2.2545633333333335</v>
      </c>
      <c r="N188" s="62">
        <f t="shared" si="29"/>
        <v>41.871685894986015</v>
      </c>
      <c r="O188" s="31" t="str">
        <f t="shared" si="22"/>
        <v>-</v>
      </c>
      <c r="P188" s="60"/>
      <c r="Q188" s="60"/>
      <c r="R188" s="66">
        <v>172</v>
      </c>
      <c r="S188" s="84">
        <f t="shared" si="26"/>
        <v>-15.685737952364631</v>
      </c>
      <c r="T188" s="85">
        <f t="shared" si="30"/>
        <v>2.204486704748304</v>
      </c>
    </row>
    <row r="189" spans="1:20" ht="12.75">
      <c r="A189" s="1">
        <v>42499</v>
      </c>
      <c r="B189" s="13">
        <v>0.20138888888888887</v>
      </c>
      <c r="C189" s="22">
        <f t="shared" si="23"/>
        <v>42499.20138888889</v>
      </c>
      <c r="D189" s="6">
        <v>48.771973833333334</v>
      </c>
      <c r="E189" s="6">
        <v>0.0019171111111111112</v>
      </c>
      <c r="F189" s="6">
        <v>1.00963367</v>
      </c>
      <c r="G189" s="6">
        <f t="shared" si="24"/>
        <v>15.84141186084173</v>
      </c>
      <c r="H189" s="25">
        <v>49.45800016666667</v>
      </c>
      <c r="I189" s="30">
        <v>-0.033645555555555554</v>
      </c>
      <c r="J189" s="30">
        <v>0.55822805</v>
      </c>
      <c r="K189" s="30">
        <f t="shared" si="25"/>
        <v>0.10043225242133831</v>
      </c>
      <c r="L189" s="74">
        <f t="shared" si="27"/>
        <v>41.16158000000027</v>
      </c>
      <c r="M189" s="26">
        <f t="shared" si="28"/>
        <v>-2.13376</v>
      </c>
      <c r="N189" s="62">
        <f t="shared" si="29"/>
        <v>41.21105140153092</v>
      </c>
      <c r="O189" s="31" t="str">
        <f t="shared" si="22"/>
        <v>-</v>
      </c>
      <c r="P189" s="60"/>
      <c r="Q189" s="60"/>
      <c r="R189" s="66">
        <v>173</v>
      </c>
      <c r="S189" s="84">
        <f t="shared" si="26"/>
        <v>-15.721822536455763</v>
      </c>
      <c r="T189" s="85">
        <f t="shared" si="30"/>
        <v>1.9303970767321117</v>
      </c>
    </row>
    <row r="190" spans="1:20" ht="12.75">
      <c r="A190" s="1">
        <v>42499</v>
      </c>
      <c r="B190" s="13">
        <v>0.20833333333333334</v>
      </c>
      <c r="C190" s="22">
        <f t="shared" si="23"/>
        <v>42499.208333333336</v>
      </c>
      <c r="D190" s="6">
        <v>48.77869008333333</v>
      </c>
      <c r="E190" s="6">
        <v>0.00191725</v>
      </c>
      <c r="F190" s="6">
        <v>1.00963526</v>
      </c>
      <c r="G190" s="6">
        <f t="shared" si="24"/>
        <v>15.841386913372226</v>
      </c>
      <c r="H190" s="25">
        <v>49.453792472222226</v>
      </c>
      <c r="I190" s="30">
        <v>-0.03163186111111111</v>
      </c>
      <c r="J190" s="30">
        <v>0.55820692</v>
      </c>
      <c r="K190" s="30">
        <f t="shared" si="25"/>
        <v>0.10043605411819591</v>
      </c>
      <c r="L190" s="74">
        <f t="shared" si="27"/>
        <v>40.50614333333371</v>
      </c>
      <c r="M190" s="26">
        <f t="shared" si="28"/>
        <v>-2.0129466666666667</v>
      </c>
      <c r="N190" s="62">
        <f t="shared" si="29"/>
        <v>40.55058014055612</v>
      </c>
      <c r="O190" s="31" t="str">
        <f t="shared" si="22"/>
        <v>-</v>
      </c>
      <c r="P190" s="60"/>
      <c r="Q190" s="60"/>
      <c r="R190" s="66">
        <v>174</v>
      </c>
      <c r="S190" s="84">
        <f t="shared" si="26"/>
        <v>-15.753118101101576</v>
      </c>
      <c r="T190" s="85">
        <f t="shared" si="30"/>
        <v>1.6557194310661707</v>
      </c>
    </row>
    <row r="191" spans="1:20" ht="12.75">
      <c r="A191" s="1">
        <v>42499</v>
      </c>
      <c r="B191" s="13">
        <v>0.2152777777777778</v>
      </c>
      <c r="C191" s="22">
        <f t="shared" si="23"/>
        <v>42499.21527777778</v>
      </c>
      <c r="D191" s="6">
        <v>48.785406305555554</v>
      </c>
      <c r="E191" s="6">
        <v>0.0019173888888888888</v>
      </c>
      <c r="F191" s="6">
        <v>1.00963686</v>
      </c>
      <c r="G191" s="6">
        <f t="shared" si="24"/>
        <v>15.841361809079718</v>
      </c>
      <c r="H191" s="25">
        <v>49.449584249999994</v>
      </c>
      <c r="I191" s="30">
        <v>-0.029618027777777778</v>
      </c>
      <c r="J191" s="30">
        <v>0.55818585</v>
      </c>
      <c r="K191" s="30">
        <f t="shared" si="25"/>
        <v>0.10043984530648971</v>
      </c>
      <c r="L191" s="74">
        <f t="shared" si="27"/>
        <v>39.850676666666374</v>
      </c>
      <c r="M191" s="26">
        <f t="shared" si="28"/>
        <v>-1.8921250000000003</v>
      </c>
      <c r="N191" s="62">
        <f t="shared" si="29"/>
        <v>39.89027837185045</v>
      </c>
      <c r="O191" s="31" t="str">
        <f t="shared" si="22"/>
        <v>-</v>
      </c>
      <c r="P191" s="60"/>
      <c r="Q191" s="60"/>
      <c r="R191" s="66">
        <v>175</v>
      </c>
      <c r="S191" s="84">
        <f t="shared" si="26"/>
        <v>-15.779615113369912</v>
      </c>
      <c r="T191" s="85">
        <f t="shared" si="30"/>
        <v>1.3805374372222057</v>
      </c>
    </row>
    <row r="192" spans="1:20" ht="12.75">
      <c r="A192" s="1">
        <v>42499</v>
      </c>
      <c r="B192" s="13">
        <v>0.2222222222222222</v>
      </c>
      <c r="C192" s="22">
        <f t="shared" si="23"/>
        <v>42499.22222222222</v>
      </c>
      <c r="D192" s="6">
        <v>48.7921225</v>
      </c>
      <c r="E192" s="6">
        <v>0.0019175277777777778</v>
      </c>
      <c r="F192" s="6">
        <v>1.00963845</v>
      </c>
      <c r="G192" s="6">
        <f t="shared" si="24"/>
        <v>15.84133686176786</v>
      </c>
      <c r="H192" s="25">
        <v>49.44537555555555</v>
      </c>
      <c r="I192" s="30">
        <v>-0.027604027777777776</v>
      </c>
      <c r="J192" s="30">
        <v>0.55816484</v>
      </c>
      <c r="K192" s="30">
        <f t="shared" si="25"/>
        <v>0.10044362598380698</v>
      </c>
      <c r="L192" s="74">
        <f t="shared" si="27"/>
        <v>39.19518333333315</v>
      </c>
      <c r="M192" s="26">
        <f t="shared" si="28"/>
        <v>-1.7712933333333332</v>
      </c>
      <c r="N192" s="62">
        <f t="shared" si="29"/>
        <v>39.23015949659481</v>
      </c>
      <c r="O192" s="31" t="str">
        <f t="shared" si="22"/>
        <v>-</v>
      </c>
      <c r="P192" s="60"/>
      <c r="Q192" s="60"/>
      <c r="R192" s="66">
        <v>176</v>
      </c>
      <c r="S192" s="84">
        <f t="shared" si="26"/>
        <v>-15.80130550201415</v>
      </c>
      <c r="T192" s="85">
        <f t="shared" si="30"/>
        <v>1.1049349183013035</v>
      </c>
    </row>
    <row r="193" spans="1:20" ht="12.75">
      <c r="A193" s="1">
        <v>42499</v>
      </c>
      <c r="B193" s="13">
        <v>0.22916666666666666</v>
      </c>
      <c r="C193" s="22">
        <f t="shared" si="23"/>
        <v>42499.229166666664</v>
      </c>
      <c r="D193" s="6">
        <v>48.79883866666666</v>
      </c>
      <c r="E193" s="6">
        <v>0.0019176666666666667</v>
      </c>
      <c r="F193" s="6">
        <v>1.00964005</v>
      </c>
      <c r="G193" s="6">
        <f t="shared" si="24"/>
        <v>15.841311757633985</v>
      </c>
      <c r="H193" s="25">
        <v>49.44116636111111</v>
      </c>
      <c r="I193" s="30">
        <v>-0.025589861111111112</v>
      </c>
      <c r="J193" s="30">
        <v>0.55814388</v>
      </c>
      <c r="K193" s="30">
        <f t="shared" si="25"/>
        <v>0.10044739794741</v>
      </c>
      <c r="L193" s="74">
        <f t="shared" si="27"/>
        <v>38.5396616666668</v>
      </c>
      <c r="M193" s="26">
        <f t="shared" si="28"/>
        <v>-1.6504516666666669</v>
      </c>
      <c r="N193" s="62">
        <f t="shared" si="29"/>
        <v>38.57023269553331</v>
      </c>
      <c r="O193" s="31" t="str">
        <f t="shared" si="22"/>
        <v>-</v>
      </c>
      <c r="P193" s="60"/>
      <c r="Q193" s="60"/>
      <c r="R193" s="66">
        <v>177</v>
      </c>
      <c r="S193" s="84">
        <f t="shared" si="26"/>
        <v>-15.818182659931793</v>
      </c>
      <c r="T193" s="85">
        <f t="shared" si="30"/>
        <v>0.8289958255005346</v>
      </c>
    </row>
    <row r="194" spans="1:20" ht="12.75">
      <c r="A194" s="1">
        <v>42499</v>
      </c>
      <c r="B194" s="13">
        <v>0.23611111111111113</v>
      </c>
      <c r="C194" s="22">
        <f t="shared" si="23"/>
        <v>42499.23611111111</v>
      </c>
      <c r="D194" s="6">
        <v>48.80555483333333</v>
      </c>
      <c r="E194" s="6">
        <v>0.0019178055555555554</v>
      </c>
      <c r="F194" s="6">
        <v>1.00964164</v>
      </c>
      <c r="G194" s="6">
        <f t="shared" si="24"/>
        <v>15.841286810479772</v>
      </c>
      <c r="H194" s="25">
        <v>49.43695669444444</v>
      </c>
      <c r="I194" s="30">
        <v>-0.02357552777777778</v>
      </c>
      <c r="J194" s="30">
        <v>0.55812299</v>
      </c>
      <c r="K194" s="30">
        <f t="shared" si="25"/>
        <v>0.10045115759569673</v>
      </c>
      <c r="L194" s="74">
        <f t="shared" si="27"/>
        <v>37.884111666666485</v>
      </c>
      <c r="M194" s="26">
        <f t="shared" si="28"/>
        <v>-1.5296</v>
      </c>
      <c r="N194" s="62">
        <f t="shared" si="29"/>
        <v>37.91050956673951</v>
      </c>
      <c r="O194" s="31" t="str">
        <f t="shared" si="22"/>
        <v>-</v>
      </c>
      <c r="P194" s="60"/>
      <c r="Q194" s="60"/>
      <c r="R194" s="66">
        <v>178</v>
      </c>
      <c r="S194" s="84">
        <f t="shared" si="26"/>
        <v>-15.830241446177046</v>
      </c>
      <c r="T194" s="85">
        <f t="shared" si="30"/>
        <v>0.5528042125406626</v>
      </c>
    </row>
    <row r="195" spans="1:20" ht="12.75">
      <c r="A195" s="1">
        <v>42499</v>
      </c>
      <c r="B195" s="13">
        <v>0.24305555555555555</v>
      </c>
      <c r="C195" s="22">
        <f t="shared" si="23"/>
        <v>42499.243055555555</v>
      </c>
      <c r="D195" s="6">
        <v>48.81227094444444</v>
      </c>
      <c r="E195" s="6">
        <v>0.0019179722222222222</v>
      </c>
      <c r="F195" s="6">
        <v>1.00964324</v>
      </c>
      <c r="G195" s="6">
        <f t="shared" si="24"/>
        <v>15.841261706504534</v>
      </c>
      <c r="H195" s="25">
        <v>49.43274655555555</v>
      </c>
      <c r="I195" s="30">
        <v>-0.021561055555555556</v>
      </c>
      <c r="J195" s="30">
        <v>0.55810216</v>
      </c>
      <c r="K195" s="30">
        <f t="shared" si="25"/>
        <v>0.10045490672580708</v>
      </c>
      <c r="L195" s="74">
        <f t="shared" si="27"/>
        <v>37.228536666666656</v>
      </c>
      <c r="M195" s="26">
        <f t="shared" si="28"/>
        <v>-1.4087416666666668</v>
      </c>
      <c r="N195" s="62">
        <f t="shared" si="29"/>
        <v>37.2510059157761</v>
      </c>
      <c r="O195" s="31" t="str">
        <f t="shared" si="22"/>
        <v>-</v>
      </c>
      <c r="P195" s="60"/>
      <c r="Q195" s="60"/>
      <c r="R195" s="66">
        <v>179</v>
      </c>
      <c r="S195" s="84">
        <f t="shared" si="26"/>
        <v>-15.837478187526798</v>
      </c>
      <c r="T195" s="85">
        <f t="shared" si="30"/>
        <v>0.27644421006250885</v>
      </c>
    </row>
    <row r="196" spans="1:20" ht="12.75">
      <c r="A196" s="1">
        <v>42499</v>
      </c>
      <c r="B196" s="13">
        <v>0.25</v>
      </c>
      <c r="C196" s="22">
        <f t="shared" si="23"/>
        <v>42499.25</v>
      </c>
      <c r="D196" s="6">
        <v>48.81898705555556</v>
      </c>
      <c r="E196" s="6">
        <v>0.001918111111111111</v>
      </c>
      <c r="F196" s="6">
        <v>1.00964483</v>
      </c>
      <c r="G196" s="6">
        <f t="shared" si="24"/>
        <v>15.841236759507959</v>
      </c>
      <c r="H196" s="25">
        <v>49.42853591666666</v>
      </c>
      <c r="I196" s="30">
        <v>-0.019546416666666667</v>
      </c>
      <c r="J196" s="30">
        <v>0.55808138</v>
      </c>
      <c r="K196" s="30">
        <f t="shared" si="25"/>
        <v>0.10045864713542578</v>
      </c>
      <c r="L196" s="74">
        <f t="shared" si="27"/>
        <v>36.57293166666605</v>
      </c>
      <c r="M196" s="26">
        <f t="shared" si="28"/>
        <v>-1.2878716666666665</v>
      </c>
      <c r="N196" s="62">
        <f t="shared" si="29"/>
        <v>36.59172998723008</v>
      </c>
      <c r="O196" s="31" t="str">
        <f t="shared" si="22"/>
        <v>-</v>
      </c>
      <c r="P196" s="60"/>
      <c r="Q196" s="60"/>
      <c r="R196" s="66">
        <v>180</v>
      </c>
      <c r="S196" s="84">
        <f t="shared" si="26"/>
        <v>-15.839890679599534</v>
      </c>
      <c r="T196" s="85">
        <f t="shared" si="30"/>
        <v>1.940621759203282E-15</v>
      </c>
    </row>
    <row r="197" spans="1:20" ht="12.75">
      <c r="A197" s="1">
        <v>42499</v>
      </c>
      <c r="B197" s="13">
        <v>0.2569444444444445</v>
      </c>
      <c r="C197" s="22">
        <f t="shared" si="23"/>
        <v>42499.256944444445</v>
      </c>
      <c r="D197" s="6">
        <v>48.82570313888889</v>
      </c>
      <c r="E197" s="6">
        <v>0.00191825</v>
      </c>
      <c r="F197" s="6">
        <v>1.00964643</v>
      </c>
      <c r="G197" s="6">
        <f t="shared" si="24"/>
        <v>15.841211655691357</v>
      </c>
      <c r="H197" s="25">
        <v>49.42432483333333</v>
      </c>
      <c r="I197" s="30">
        <v>-0.017531611111111112</v>
      </c>
      <c r="J197" s="30">
        <v>0.55806067</v>
      </c>
      <c r="K197" s="30">
        <f t="shared" si="25"/>
        <v>0.10046237522216259</v>
      </c>
      <c r="L197" s="74">
        <f t="shared" si="27"/>
        <v>35.91730166666636</v>
      </c>
      <c r="M197" s="26">
        <f t="shared" si="28"/>
        <v>-1.1669916666666666</v>
      </c>
      <c r="N197" s="62">
        <f t="shared" si="29"/>
        <v>35.93270105835969</v>
      </c>
      <c r="O197" s="31" t="str">
        <f t="shared" si="22"/>
        <v>-</v>
      </c>
      <c r="P197" s="60"/>
      <c r="Q197" s="60"/>
      <c r="R197" s="66">
        <v>181</v>
      </c>
      <c r="S197" s="84">
        <f t="shared" si="26"/>
        <v>-15.837478187526798</v>
      </c>
      <c r="T197" s="85">
        <f t="shared" si="30"/>
        <v>-0.276444210062512</v>
      </c>
    </row>
    <row r="198" spans="1:20" ht="12.75">
      <c r="A198" s="1">
        <v>42499</v>
      </c>
      <c r="B198" s="13">
        <v>0.2638888888888889</v>
      </c>
      <c r="C198" s="22">
        <f t="shared" si="23"/>
        <v>42499.26388888889</v>
      </c>
      <c r="D198" s="6">
        <v>48.83241919444445</v>
      </c>
      <c r="E198" s="6">
        <v>0.001918388888888889</v>
      </c>
      <c r="F198" s="6">
        <v>1.00964802</v>
      </c>
      <c r="G198" s="6">
        <f t="shared" si="24"/>
        <v>15.841186708852426</v>
      </c>
      <c r="H198" s="25">
        <v>49.42011327777777</v>
      </c>
      <c r="I198" s="30">
        <v>-0.015516666666666666</v>
      </c>
      <c r="J198" s="30">
        <v>0.55804001</v>
      </c>
      <c r="K198" s="30">
        <f t="shared" si="25"/>
        <v>0.10046609458391964</v>
      </c>
      <c r="L198" s="74">
        <f t="shared" si="27"/>
        <v>35.261644999999504</v>
      </c>
      <c r="M198" s="26">
        <f t="shared" si="28"/>
        <v>-1.0461033333333332</v>
      </c>
      <c r="N198" s="62">
        <f t="shared" si="29"/>
        <v>35.27393285001369</v>
      </c>
      <c r="O198" s="31" t="str">
        <f t="shared" si="22"/>
        <v>-</v>
      </c>
      <c r="P198" s="60"/>
      <c r="Q198" s="60"/>
      <c r="R198" s="66">
        <v>182</v>
      </c>
      <c r="S198" s="84">
        <f t="shared" si="26"/>
        <v>-15.830241446177046</v>
      </c>
      <c r="T198" s="85">
        <f t="shared" si="30"/>
        <v>-0.5528042125406587</v>
      </c>
    </row>
    <row r="199" spans="1:20" ht="12.75">
      <c r="A199" s="1">
        <v>42499</v>
      </c>
      <c r="B199" s="13">
        <v>0.2708333333333333</v>
      </c>
      <c r="C199" s="22">
        <f t="shared" si="23"/>
        <v>42499.270833333336</v>
      </c>
      <c r="D199" s="6">
        <v>48.839135222222225</v>
      </c>
      <c r="E199" s="6">
        <v>0.0019185277777777777</v>
      </c>
      <c r="F199" s="6">
        <v>1.00964961</v>
      </c>
      <c r="G199" s="6">
        <f t="shared" si="24"/>
        <v>15.841161762092062</v>
      </c>
      <c r="H199" s="25">
        <v>49.41590125</v>
      </c>
      <c r="I199" s="30">
        <v>-0.013501583333333332</v>
      </c>
      <c r="J199" s="30">
        <v>0.55801942</v>
      </c>
      <c r="K199" s="30">
        <f t="shared" si="25"/>
        <v>0.10046980161778503</v>
      </c>
      <c r="L199" s="74">
        <f t="shared" si="27"/>
        <v>34.60596166666633</v>
      </c>
      <c r="M199" s="26">
        <f t="shared" si="28"/>
        <v>-0.9252066666666666</v>
      </c>
      <c r="N199" s="62">
        <f t="shared" si="29"/>
        <v>34.61544185211116</v>
      </c>
      <c r="O199" s="31" t="str">
        <f t="shared" si="22"/>
        <v>-</v>
      </c>
      <c r="P199" s="60"/>
      <c r="Q199" s="60"/>
      <c r="R199" s="66">
        <v>183</v>
      </c>
      <c r="S199" s="84">
        <f t="shared" si="26"/>
        <v>-15.818182659931793</v>
      </c>
      <c r="T199" s="85">
        <f t="shared" si="30"/>
        <v>-0.8289958255005307</v>
      </c>
    </row>
    <row r="200" spans="1:20" ht="12.75">
      <c r="A200" s="1">
        <v>42499</v>
      </c>
      <c r="B200" s="13">
        <v>0.2777777777777778</v>
      </c>
      <c r="C200" s="22">
        <f t="shared" si="23"/>
        <v>42499.27777777778</v>
      </c>
      <c r="D200" s="6">
        <v>48.84585122222222</v>
      </c>
      <c r="E200" s="6">
        <v>0.0019186666666666666</v>
      </c>
      <c r="F200" s="6">
        <v>1.00965121</v>
      </c>
      <c r="G200" s="6">
        <f t="shared" si="24"/>
        <v>15.841136658513156</v>
      </c>
      <c r="H200" s="25">
        <v>49.411688777777776</v>
      </c>
      <c r="I200" s="30">
        <v>-0.011486333333333333</v>
      </c>
      <c r="J200" s="30">
        <v>0.55799888</v>
      </c>
      <c r="K200" s="30">
        <f t="shared" si="25"/>
        <v>0.10047349992220676</v>
      </c>
      <c r="L200" s="74">
        <f t="shared" si="27"/>
        <v>33.95025333333322</v>
      </c>
      <c r="M200" s="26">
        <f t="shared" si="28"/>
        <v>-0.8043</v>
      </c>
      <c r="N200" s="62">
        <f t="shared" si="29"/>
        <v>33.95724745954757</v>
      </c>
      <c r="O200" s="31" t="str">
        <f t="shared" si="22"/>
        <v>-</v>
      </c>
      <c r="P200" s="60"/>
      <c r="Q200" s="60"/>
      <c r="R200" s="66">
        <v>184</v>
      </c>
      <c r="S200" s="84">
        <f t="shared" si="26"/>
        <v>-15.80130550201415</v>
      </c>
      <c r="T200" s="85">
        <f t="shared" si="30"/>
        <v>-1.1049349183012995</v>
      </c>
    </row>
    <row r="201" spans="1:20" ht="12.75">
      <c r="A201" s="1">
        <v>42499</v>
      </c>
      <c r="B201" s="13">
        <v>0.2847222222222222</v>
      </c>
      <c r="C201" s="22">
        <f t="shared" si="23"/>
        <v>42499.28472222222</v>
      </c>
      <c r="D201" s="6">
        <v>48.85256722222223</v>
      </c>
      <c r="E201" s="6">
        <v>0.0019188055555555555</v>
      </c>
      <c r="F201" s="6">
        <v>1.0096528</v>
      </c>
      <c r="G201" s="6">
        <f t="shared" si="24"/>
        <v>15.841111711910436</v>
      </c>
      <c r="H201" s="25">
        <v>49.40747583333333</v>
      </c>
      <c r="I201" s="30">
        <v>-0.009470944444444443</v>
      </c>
      <c r="J201" s="30">
        <v>0.5579784</v>
      </c>
      <c r="K201" s="30">
        <f t="shared" si="25"/>
        <v>0.10047718769449043</v>
      </c>
      <c r="L201" s="74">
        <f t="shared" si="27"/>
        <v>33.29451666666614</v>
      </c>
      <c r="M201" s="26">
        <f t="shared" si="28"/>
        <v>-0.6833849999999999</v>
      </c>
      <c r="N201" s="62">
        <f t="shared" si="29"/>
        <v>33.29936554363071</v>
      </c>
      <c r="O201" s="31" t="str">
        <f t="shared" si="22"/>
        <v>-</v>
      </c>
      <c r="P201" s="60"/>
      <c r="Q201" s="60"/>
      <c r="R201" s="66">
        <v>185</v>
      </c>
      <c r="S201" s="84">
        <f t="shared" si="26"/>
        <v>-15.779615113369912</v>
      </c>
      <c r="T201" s="85">
        <f t="shared" si="30"/>
        <v>-1.3805374372222017</v>
      </c>
    </row>
    <row r="202" spans="1:20" ht="12.75">
      <c r="A202" s="1">
        <v>42499</v>
      </c>
      <c r="B202" s="13">
        <v>0.2916666666666667</v>
      </c>
      <c r="C202" s="22">
        <f t="shared" si="23"/>
        <v>42499.291666666664</v>
      </c>
      <c r="D202" s="6">
        <v>48.85928316666667</v>
      </c>
      <c r="E202" s="6">
        <v>0.0019189444444444445</v>
      </c>
      <c r="F202" s="6">
        <v>1.00965439</v>
      </c>
      <c r="G202" s="6">
        <f t="shared" si="24"/>
        <v>15.841086765386294</v>
      </c>
      <c r="H202" s="25">
        <v>49.403262444444444</v>
      </c>
      <c r="I202" s="30">
        <v>-0.007455388888888889</v>
      </c>
      <c r="J202" s="30">
        <v>0.55795799</v>
      </c>
      <c r="K202" s="30">
        <f t="shared" si="25"/>
        <v>0.10048086313141864</v>
      </c>
      <c r="L202" s="74">
        <f t="shared" si="27"/>
        <v>32.63875666666635</v>
      </c>
      <c r="M202" s="26">
        <f t="shared" si="28"/>
        <v>-0.56246</v>
      </c>
      <c r="N202" s="62">
        <f t="shared" si="29"/>
        <v>32.64182177663975</v>
      </c>
      <c r="O202" s="31" t="str">
        <f t="shared" si="22"/>
        <v>-</v>
      </c>
      <c r="P202" s="60"/>
      <c r="Q202" s="60"/>
      <c r="R202" s="66">
        <v>186</v>
      </c>
      <c r="S202" s="84">
        <f t="shared" si="26"/>
        <v>-15.753118101101576</v>
      </c>
      <c r="T202" s="85">
        <f t="shared" si="30"/>
        <v>-1.655719431066167</v>
      </c>
    </row>
    <row r="203" spans="1:20" ht="12.75">
      <c r="A203" s="1">
        <v>42499</v>
      </c>
      <c r="B203" s="13">
        <v>0.2986111111111111</v>
      </c>
      <c r="C203" s="22">
        <f t="shared" si="23"/>
        <v>42499.29861111111</v>
      </c>
      <c r="D203" s="6">
        <v>48.865999111111115</v>
      </c>
      <c r="E203" s="6">
        <v>0.0019190833333333332</v>
      </c>
      <c r="F203" s="6">
        <v>1.00965599</v>
      </c>
      <c r="G203" s="6">
        <f t="shared" si="24"/>
        <v>15.841061662045078</v>
      </c>
      <c r="H203" s="25">
        <v>49.39904858333333</v>
      </c>
      <c r="I203" s="30">
        <v>-0.005439694444444444</v>
      </c>
      <c r="J203" s="30">
        <v>0.55793763</v>
      </c>
      <c r="K203" s="30">
        <f t="shared" si="25"/>
        <v>0.10048452983225288</v>
      </c>
      <c r="L203" s="74">
        <f t="shared" si="27"/>
        <v>31.98296833333302</v>
      </c>
      <c r="M203" s="26">
        <f t="shared" si="28"/>
        <v>-0.4415266666666666</v>
      </c>
      <c r="N203" s="62">
        <f t="shared" si="29"/>
        <v>31.984633581270817</v>
      </c>
      <c r="O203" s="31" t="str">
        <f t="shared" si="22"/>
        <v>-</v>
      </c>
      <c r="P203" s="60"/>
      <c r="Q203" s="60"/>
      <c r="R203" s="66">
        <v>187</v>
      </c>
      <c r="S203" s="84">
        <f t="shared" si="26"/>
        <v>-15.721822536455765</v>
      </c>
      <c r="T203" s="85">
        <f t="shared" si="30"/>
        <v>-1.930397076732108</v>
      </c>
    </row>
    <row r="204" spans="1:20" ht="12.75">
      <c r="A204" s="1">
        <v>42499</v>
      </c>
      <c r="B204" s="13">
        <v>0.3055555555555555</v>
      </c>
      <c r="C204" s="22">
        <f t="shared" si="23"/>
        <v>42499.305555555555</v>
      </c>
      <c r="D204" s="6">
        <v>48.87271502777778</v>
      </c>
      <c r="E204" s="6">
        <v>0.0019192222222222223</v>
      </c>
      <c r="F204" s="6">
        <v>1.00965758</v>
      </c>
      <c r="G204" s="6">
        <f t="shared" si="24"/>
        <v>15.84103671567856</v>
      </c>
      <c r="H204" s="25">
        <v>49.394834305555555</v>
      </c>
      <c r="I204" s="30">
        <v>-0.003423833333333333</v>
      </c>
      <c r="J204" s="30">
        <v>0.55791733</v>
      </c>
      <c r="K204" s="30">
        <f t="shared" si="25"/>
        <v>0.1004881859939204</v>
      </c>
      <c r="L204" s="74">
        <f t="shared" si="27"/>
        <v>31.327156666666554</v>
      </c>
      <c r="M204" s="26">
        <f t="shared" si="28"/>
        <v>-0.32058333333333333</v>
      </c>
      <c r="N204" s="62">
        <f t="shared" si="29"/>
        <v>31.327830201466213</v>
      </c>
      <c r="O204" s="31" t="str">
        <f t="shared" si="22"/>
        <v>-</v>
      </c>
      <c r="P204" s="60"/>
      <c r="Q204" s="60"/>
      <c r="R204" s="66">
        <v>188</v>
      </c>
      <c r="S204" s="84">
        <f t="shared" si="26"/>
        <v>-15.68573795236463</v>
      </c>
      <c r="T204" s="85">
        <f t="shared" si="30"/>
        <v>-2.204486704748307</v>
      </c>
    </row>
    <row r="205" spans="1:20" ht="12.75">
      <c r="A205" s="1">
        <v>42499</v>
      </c>
      <c r="B205" s="13">
        <v>0.3125</v>
      </c>
      <c r="C205" s="22">
        <f t="shared" si="23"/>
        <v>42499.3125</v>
      </c>
      <c r="D205" s="6">
        <v>48.879430916666664</v>
      </c>
      <c r="E205" s="6">
        <v>0.0019193333333333334</v>
      </c>
      <c r="F205" s="6">
        <v>1.00965917</v>
      </c>
      <c r="G205" s="6">
        <f t="shared" si="24"/>
        <v>15.841011769390622</v>
      </c>
      <c r="H205" s="25">
        <v>49.39061958333333</v>
      </c>
      <c r="I205" s="30">
        <v>-0.001407861111111111</v>
      </c>
      <c r="J205" s="30">
        <v>0.55789709</v>
      </c>
      <c r="K205" s="30">
        <f t="shared" si="25"/>
        <v>0.10049183161409116</v>
      </c>
      <c r="L205" s="74">
        <f t="shared" si="27"/>
        <v>30.67132000000015</v>
      </c>
      <c r="M205" s="26">
        <f t="shared" si="28"/>
        <v>-0.19963166666666665</v>
      </c>
      <c r="N205" s="62">
        <f t="shared" si="29"/>
        <v>30.671436318103307</v>
      </c>
      <c r="O205" s="31" t="str">
        <f t="shared" si="22"/>
        <v>-</v>
      </c>
      <c r="P205" s="60"/>
      <c r="Q205" s="60"/>
      <c r="R205" s="66">
        <v>189</v>
      </c>
      <c r="S205" s="84">
        <f t="shared" si="26"/>
        <v>-15.644875340542054</v>
      </c>
      <c r="T205" s="85">
        <f t="shared" si="30"/>
        <v>-2.4779048247588897</v>
      </c>
    </row>
    <row r="206" spans="1:20" ht="12.75">
      <c r="A206" s="1">
        <v>42499</v>
      </c>
      <c r="B206" s="13">
        <v>0.3194444444444445</v>
      </c>
      <c r="C206" s="22">
        <f t="shared" si="23"/>
        <v>42499.319444444445</v>
      </c>
      <c r="D206" s="6">
        <v>48.886146777777775</v>
      </c>
      <c r="E206" s="6">
        <v>0.0019194722222222222</v>
      </c>
      <c r="F206" s="6">
        <v>1.00966076</v>
      </c>
      <c r="G206" s="6">
        <f t="shared" si="24"/>
        <v>15.840986823181249</v>
      </c>
      <c r="H206" s="25">
        <v>49.38640438888889</v>
      </c>
      <c r="I206" s="30">
        <v>0.0006082777777777778</v>
      </c>
      <c r="J206" s="30">
        <v>0.55787692</v>
      </c>
      <c r="K206" s="30">
        <f t="shared" si="25"/>
        <v>0.1004954648890502</v>
      </c>
      <c r="L206" s="74">
        <f t="shared" si="27"/>
        <v>30.015456666667006</v>
      </c>
      <c r="M206" s="26">
        <f t="shared" si="28"/>
        <v>-0.07867166666666665</v>
      </c>
      <c r="N206" s="62">
        <f t="shared" si="29"/>
        <v>30.015478854761955</v>
      </c>
      <c r="O206" s="31" t="str">
        <f t="shared" si="22"/>
        <v>-</v>
      </c>
      <c r="P206" s="60"/>
      <c r="Q206" s="60"/>
      <c r="R206" s="66">
        <v>190</v>
      </c>
      <c r="S206" s="84">
        <f t="shared" si="26"/>
        <v>-15.599247148135435</v>
      </c>
      <c r="T206" s="85">
        <f t="shared" si="30"/>
        <v>-2.750568150955856</v>
      </c>
    </row>
    <row r="207" spans="1:20" ht="12.75">
      <c r="A207" s="1">
        <v>42499</v>
      </c>
      <c r="B207" s="13">
        <v>0.3263888888888889</v>
      </c>
      <c r="C207" s="22">
        <f t="shared" si="23"/>
        <v>42499.32638888889</v>
      </c>
      <c r="D207" s="6">
        <v>48.89286261111111</v>
      </c>
      <c r="E207" s="6">
        <v>0.001919611111111111</v>
      </c>
      <c r="F207" s="6">
        <v>1.00966235</v>
      </c>
      <c r="G207" s="6">
        <f t="shared" si="24"/>
        <v>15.840961877050447</v>
      </c>
      <c r="H207" s="25">
        <v>49.38218880555556</v>
      </c>
      <c r="I207" s="30">
        <v>0.002624583333333333</v>
      </c>
      <c r="J207" s="30">
        <v>0.5578568</v>
      </c>
      <c r="K207" s="30">
        <f t="shared" si="25"/>
        <v>0.10049908941913313</v>
      </c>
      <c r="L207" s="74">
        <f t="shared" si="27"/>
        <v>29.35957166666668</v>
      </c>
      <c r="M207" s="26">
        <f t="shared" si="28"/>
        <v>0.04229833333333331</v>
      </c>
      <c r="N207" s="62">
        <f t="shared" si="29"/>
        <v>29.359993975179393</v>
      </c>
      <c r="O207" s="31" t="str">
        <f t="shared" si="22"/>
        <v>-</v>
      </c>
      <c r="P207" s="60"/>
      <c r="Q207" s="60"/>
      <c r="R207" s="66">
        <v>191</v>
      </c>
      <c r="S207" s="84">
        <f t="shared" si="26"/>
        <v>-15.548867273934196</v>
      </c>
      <c r="T207" s="85">
        <f t="shared" si="30"/>
        <v>-3.0223936274486816</v>
      </c>
    </row>
    <row r="208" spans="1:20" ht="12.75">
      <c r="A208" s="1">
        <v>42499</v>
      </c>
      <c r="B208" s="13">
        <v>0.3333333333333333</v>
      </c>
      <c r="C208" s="22">
        <f t="shared" si="23"/>
        <v>42499.333333333336</v>
      </c>
      <c r="D208" s="6">
        <v>48.899578444444444</v>
      </c>
      <c r="E208" s="6">
        <v>0.00191975</v>
      </c>
      <c r="F208" s="6">
        <v>1.00966395</v>
      </c>
      <c r="G208" s="6">
        <f t="shared" si="24"/>
        <v>15.840936774105055</v>
      </c>
      <c r="H208" s="25">
        <v>49.37797275</v>
      </c>
      <c r="I208" s="30">
        <v>0.004641</v>
      </c>
      <c r="J208" s="30">
        <v>0.55783674</v>
      </c>
      <c r="K208" s="30">
        <f t="shared" si="25"/>
        <v>0.10050270340076822</v>
      </c>
      <c r="L208" s="74">
        <f t="shared" si="27"/>
        <v>28.703658333333237</v>
      </c>
      <c r="M208" s="26">
        <f t="shared" si="28"/>
        <v>0.163275</v>
      </c>
      <c r="N208" s="62">
        <f t="shared" si="29"/>
        <v>28.705008968555234</v>
      </c>
      <c r="O208" s="31" t="str">
        <f aca="true" t="shared" si="31" ref="O208:O227">IF((N208&lt;G208),1,"-")</f>
        <v>-</v>
      </c>
      <c r="P208" s="60"/>
      <c r="Q208" s="60"/>
      <c r="R208" s="66">
        <v>192</v>
      </c>
      <c r="S208" s="84">
        <f t="shared" si="26"/>
        <v>-15.493751064136054</v>
      </c>
      <c r="T208" s="85">
        <f t="shared" si="30"/>
        <v>-3.293298453564009</v>
      </c>
    </row>
    <row r="209" spans="1:20" ht="12.75">
      <c r="A209" s="1">
        <v>42499</v>
      </c>
      <c r="B209" s="13">
        <v>0.34027777777777773</v>
      </c>
      <c r="C209" s="22">
        <f aca="true" t="shared" si="32" ref="C209:C272">A209+B209</f>
        <v>42499.34027777778</v>
      </c>
      <c r="D209" s="6">
        <v>48.90629422222222</v>
      </c>
      <c r="E209" s="6">
        <v>0.001919888888888889</v>
      </c>
      <c r="F209" s="6">
        <v>1.00966554</v>
      </c>
      <c r="G209" s="6">
        <f aca="true" t="shared" si="33" ref="G209:G272">60*DEGREES(($I$3)/(F209*$I$6))</f>
        <v>15.840911828131883</v>
      </c>
      <c r="H209" s="25">
        <v>49.37375630555555</v>
      </c>
      <c r="I209" s="30">
        <v>0.006657583333333334</v>
      </c>
      <c r="J209" s="30">
        <v>0.55781674</v>
      </c>
      <c r="K209" s="30">
        <f aca="true" t="shared" si="34" ref="K209:K272">60*DEGREES(($I$5)/(J209*$I$6))</f>
        <v>0.10050630683165131</v>
      </c>
      <c r="L209" s="74">
        <f t="shared" si="27"/>
        <v>28.047724999999843</v>
      </c>
      <c r="M209" s="26">
        <f t="shared" si="28"/>
        <v>0.28426166666666675</v>
      </c>
      <c r="N209" s="62">
        <f t="shared" si="29"/>
        <v>28.050569306739074</v>
      </c>
      <c r="O209" s="31" t="str">
        <f t="shared" si="31"/>
        <v>-</v>
      </c>
      <c r="P209" s="60"/>
      <c r="Q209" s="60"/>
      <c r="R209" s="66">
        <v>193</v>
      </c>
      <c r="S209" s="84">
        <f aca="true" t="shared" si="35" ref="S209:S272">$S$9*COS(RADIANS(R209))</f>
        <v>-15.433915307672443</v>
      </c>
      <c r="T209" s="85">
        <f t="shared" si="30"/>
        <v>-3.563200109067475</v>
      </c>
    </row>
    <row r="210" spans="1:20" ht="12.75">
      <c r="A210" s="1">
        <v>42499</v>
      </c>
      <c r="B210" s="13">
        <v>0.34722222222222227</v>
      </c>
      <c r="C210" s="22">
        <f t="shared" si="32"/>
        <v>42499.34722222222</v>
      </c>
      <c r="D210" s="6">
        <v>48.91301</v>
      </c>
      <c r="E210" s="6">
        <v>0.0019200277777777777</v>
      </c>
      <c r="F210" s="6">
        <v>1.00966713</v>
      </c>
      <c r="G210" s="6">
        <f t="shared" si="33"/>
        <v>15.840886882237283</v>
      </c>
      <c r="H210" s="25">
        <v>49.36953941666667</v>
      </c>
      <c r="I210" s="30">
        <v>0.008674277777777777</v>
      </c>
      <c r="J210" s="30">
        <v>0.5577968</v>
      </c>
      <c r="K210" s="30">
        <f t="shared" si="34"/>
        <v>0.10050989970948464</v>
      </c>
      <c r="L210" s="74">
        <f t="shared" si="27"/>
        <v>27.391765000000134</v>
      </c>
      <c r="M210" s="26">
        <f t="shared" si="28"/>
        <v>0.405255</v>
      </c>
      <c r="N210" s="62">
        <f t="shared" si="29"/>
        <v>27.396708912294617</v>
      </c>
      <c r="O210" s="31" t="str">
        <f t="shared" si="31"/>
        <v>-</v>
      </c>
      <c r="P210" s="60"/>
      <c r="Q210" s="60"/>
      <c r="R210" s="66">
        <v>194</v>
      </c>
      <c r="S210" s="84">
        <f t="shared" si="35"/>
        <v>-15.369378231094418</v>
      </c>
      <c r="T210" s="85">
        <f t="shared" si="30"/>
        <v>-3.832016379300225</v>
      </c>
    </row>
    <row r="211" spans="1:20" ht="12.75">
      <c r="A211" s="1">
        <v>42499</v>
      </c>
      <c r="B211" s="13">
        <v>0.3541666666666667</v>
      </c>
      <c r="C211" s="22">
        <f t="shared" si="32"/>
        <v>42499.354166666664</v>
      </c>
      <c r="D211" s="6">
        <v>48.91972575</v>
      </c>
      <c r="E211" s="6">
        <v>0.0019201666666666668</v>
      </c>
      <c r="F211" s="6">
        <v>1.00966872</v>
      </c>
      <c r="G211" s="6">
        <f t="shared" si="33"/>
        <v>15.840861936421252</v>
      </c>
      <c r="H211" s="25">
        <v>49.36532211111111</v>
      </c>
      <c r="I211" s="30">
        <v>0.010691138888888889</v>
      </c>
      <c r="J211" s="30">
        <v>0.55777692</v>
      </c>
      <c r="K211" s="30">
        <f t="shared" si="34"/>
        <v>0.10051348203197698</v>
      </c>
      <c r="L211" s="74">
        <f t="shared" si="27"/>
        <v>26.735781666666867</v>
      </c>
      <c r="M211" s="26">
        <f t="shared" si="28"/>
        <v>0.5262583333333333</v>
      </c>
      <c r="N211" s="62">
        <f t="shared" si="29"/>
        <v>26.743475739999447</v>
      </c>
      <c r="O211" s="31" t="str">
        <f t="shared" si="31"/>
        <v>-</v>
      </c>
      <c r="P211" s="60"/>
      <c r="Q211" s="60"/>
      <c r="R211" s="66">
        <v>195</v>
      </c>
      <c r="S211" s="84">
        <f t="shared" si="35"/>
        <v>-15.300159493020692</v>
      </c>
      <c r="T211" s="85">
        <f t="shared" si="30"/>
        <v>-4.0996653802222704</v>
      </c>
    </row>
    <row r="212" spans="1:20" ht="12.75">
      <c r="A212" s="1">
        <v>42499</v>
      </c>
      <c r="B212" s="13">
        <v>0.3611111111111111</v>
      </c>
      <c r="C212" s="22">
        <f t="shared" si="32"/>
        <v>42499.36111111111</v>
      </c>
      <c r="D212" s="6">
        <v>48.92644147222222</v>
      </c>
      <c r="E212" s="6">
        <v>0.001920277777777778</v>
      </c>
      <c r="F212" s="6">
        <v>1.00967031</v>
      </c>
      <c r="G212" s="6">
        <f t="shared" si="33"/>
        <v>15.840836990683789</v>
      </c>
      <c r="H212" s="25">
        <v>49.36110438888889</v>
      </c>
      <c r="I212" s="30">
        <v>0.012708138888888889</v>
      </c>
      <c r="J212" s="30">
        <v>0.55775709</v>
      </c>
      <c r="K212" s="30">
        <f t="shared" si="34"/>
        <v>0.100517055599009</v>
      </c>
      <c r="L212" s="74">
        <f t="shared" si="27"/>
        <v>26.07977500000004</v>
      </c>
      <c r="M212" s="26">
        <f t="shared" si="28"/>
        <v>0.6472716666666667</v>
      </c>
      <c r="N212" s="62">
        <f t="shared" si="29"/>
        <v>26.090918752615593</v>
      </c>
      <c r="O212" s="31" t="str">
        <f t="shared" si="31"/>
        <v>-</v>
      </c>
      <c r="P212" s="60"/>
      <c r="Q212" s="60"/>
      <c r="R212" s="66">
        <v>196</v>
      </c>
      <c r="S212" s="84">
        <f t="shared" si="35"/>
        <v>-15.22628017814942</v>
      </c>
      <c r="T212" s="85">
        <f t="shared" si="30"/>
        <v>-4.366065583355143</v>
      </c>
    </row>
    <row r="213" spans="1:20" ht="12.75">
      <c r="A213" s="1">
        <v>42499</v>
      </c>
      <c r="B213" s="13">
        <v>0.3680555555555556</v>
      </c>
      <c r="C213" s="22">
        <f t="shared" si="32"/>
        <v>42499.368055555555</v>
      </c>
      <c r="D213" s="6">
        <v>48.93315716666667</v>
      </c>
      <c r="E213" s="6">
        <v>0.0019204166666666666</v>
      </c>
      <c r="F213" s="6">
        <v>1.0096719</v>
      </c>
      <c r="G213" s="6">
        <f t="shared" si="33"/>
        <v>15.84081204502489</v>
      </c>
      <c r="H213" s="25">
        <v>49.35688625</v>
      </c>
      <c r="I213" s="30">
        <v>0.014725277777777778</v>
      </c>
      <c r="J213" s="30">
        <v>0.55773733</v>
      </c>
      <c r="K213" s="30">
        <f t="shared" si="34"/>
        <v>0.10052061680409928</v>
      </c>
      <c r="L213" s="74">
        <f t="shared" si="27"/>
        <v>25.423745000000082</v>
      </c>
      <c r="M213" s="26">
        <f t="shared" si="28"/>
        <v>0.7682916666666666</v>
      </c>
      <c r="N213" s="62">
        <f t="shared" si="29"/>
        <v>25.43909191170502</v>
      </c>
      <c r="O213" s="31" t="str">
        <f t="shared" si="31"/>
        <v>-</v>
      </c>
      <c r="P213" s="60"/>
      <c r="Q213" s="60"/>
      <c r="R213" s="66">
        <v>197</v>
      </c>
      <c r="S213" s="84">
        <f t="shared" si="35"/>
        <v>-15.147762790835593</v>
      </c>
      <c r="T213" s="85">
        <f t="shared" si="30"/>
        <v>-4.631135840616305</v>
      </c>
    </row>
    <row r="214" spans="1:20" ht="12.75">
      <c r="A214" s="1">
        <v>42499</v>
      </c>
      <c r="B214" s="13">
        <v>0.375</v>
      </c>
      <c r="C214" s="22">
        <f t="shared" si="32"/>
        <v>42499.375</v>
      </c>
      <c r="D214" s="6">
        <v>48.93987283333333</v>
      </c>
      <c r="E214" s="6">
        <v>0.0019205555555555556</v>
      </c>
      <c r="F214" s="6">
        <v>1.00967349</v>
      </c>
      <c r="G214" s="6">
        <f t="shared" si="33"/>
        <v>15.840787099444558</v>
      </c>
      <c r="H214" s="25">
        <v>49.35266769444445</v>
      </c>
      <c r="I214" s="30">
        <v>0.016742527777777776</v>
      </c>
      <c r="J214" s="30">
        <v>0.55771763</v>
      </c>
      <c r="K214" s="30">
        <f t="shared" si="34"/>
        <v>0.10052416744701341</v>
      </c>
      <c r="L214" s="74">
        <f t="shared" si="27"/>
        <v>24.76769166666699</v>
      </c>
      <c r="M214" s="26">
        <f t="shared" si="28"/>
        <v>0.8893183333333332</v>
      </c>
      <c r="N214" s="62">
        <f t="shared" si="29"/>
        <v>24.788054725757007</v>
      </c>
      <c r="O214" s="31" t="str">
        <f t="shared" si="31"/>
        <v>-</v>
      </c>
      <c r="P214" s="60"/>
      <c r="Q214" s="60"/>
      <c r="R214" s="66">
        <v>198</v>
      </c>
      <c r="S214" s="84">
        <f t="shared" si="35"/>
        <v>-15.064631248236006</v>
      </c>
      <c r="T214" s="85">
        <f t="shared" si="30"/>
        <v>-4.894795409037589</v>
      </c>
    </row>
    <row r="215" spans="1:20" ht="12.75">
      <c r="A215" s="1">
        <v>42499</v>
      </c>
      <c r="B215" s="13">
        <v>0.3819444444444444</v>
      </c>
      <c r="C215" s="22">
        <f t="shared" si="32"/>
        <v>42499.381944444445</v>
      </c>
      <c r="D215" s="6">
        <v>48.94658847222222</v>
      </c>
      <c r="E215" s="6">
        <v>0.0019206944444444445</v>
      </c>
      <c r="F215" s="6">
        <v>1.00967508</v>
      </c>
      <c r="G215" s="6">
        <f t="shared" si="33"/>
        <v>15.840762153942794</v>
      </c>
      <c r="H215" s="25">
        <v>49.34844875</v>
      </c>
      <c r="I215" s="30">
        <v>0.018759944444444444</v>
      </c>
      <c r="J215" s="30">
        <v>0.55769799</v>
      </c>
      <c r="K215" s="30">
        <f t="shared" si="34"/>
        <v>0.10052770752548609</v>
      </c>
      <c r="L215" s="74">
        <f t="shared" si="27"/>
        <v>24.111616666667146</v>
      </c>
      <c r="M215" s="26">
        <f t="shared" si="28"/>
        <v>1.0103550000000001</v>
      </c>
      <c r="N215" s="62">
        <f t="shared" si="29"/>
        <v>24.137874913961205</v>
      </c>
      <c r="O215" s="31" t="str">
        <f t="shared" si="31"/>
        <v>-</v>
      </c>
      <c r="P215" s="60"/>
      <c r="Q215" s="60"/>
      <c r="R215" s="66">
        <v>199</v>
      </c>
      <c r="S215" s="84">
        <f t="shared" si="35"/>
        <v>-14.976910873023845</v>
      </c>
      <c r="T215" s="85">
        <f t="shared" si="30"/>
        <v>-5.156963975360339</v>
      </c>
    </row>
    <row r="216" spans="1:20" ht="12.75">
      <c r="A216" s="1">
        <v>42499</v>
      </c>
      <c r="B216" s="13">
        <v>0.3888888888888889</v>
      </c>
      <c r="C216" s="22">
        <f t="shared" si="32"/>
        <v>42499.38888888889</v>
      </c>
      <c r="D216" s="6">
        <v>48.953304111111116</v>
      </c>
      <c r="E216" s="6">
        <v>0.0019208055555555556</v>
      </c>
      <c r="F216" s="6">
        <v>1.00967667</v>
      </c>
      <c r="G216" s="6">
        <f t="shared" si="33"/>
        <v>15.8407372085196</v>
      </c>
      <c r="H216" s="25">
        <v>49.34422938888889</v>
      </c>
      <c r="I216" s="30">
        <v>0.0207775</v>
      </c>
      <c r="J216" s="30">
        <v>0.5576784</v>
      </c>
      <c r="K216" s="30">
        <f t="shared" si="34"/>
        <v>0.1005312388399326</v>
      </c>
      <c r="L216" s="74">
        <f t="shared" si="27"/>
        <v>23.45551666666651</v>
      </c>
      <c r="M216" s="26">
        <f t="shared" si="28"/>
        <v>1.1314016666666669</v>
      </c>
      <c r="N216" s="62">
        <f t="shared" si="29"/>
        <v>23.488622228777107</v>
      </c>
      <c r="O216" s="31" t="str">
        <f t="shared" si="31"/>
        <v>-</v>
      </c>
      <c r="P216" s="60"/>
      <c r="Q216" s="60"/>
      <c r="R216" s="66">
        <v>200</v>
      </c>
      <c r="S216" s="84">
        <f t="shared" si="35"/>
        <v>-14.884628385675171</v>
      </c>
      <c r="T216" s="85">
        <f t="shared" si="30"/>
        <v>-5.417561680499555</v>
      </c>
    </row>
    <row r="217" spans="1:20" ht="12.75">
      <c r="A217" s="1">
        <v>42499</v>
      </c>
      <c r="B217" s="13">
        <v>0.3958333333333333</v>
      </c>
      <c r="C217" s="22">
        <f t="shared" si="32"/>
        <v>42499.395833333336</v>
      </c>
      <c r="D217" s="6">
        <v>48.96001969444445</v>
      </c>
      <c r="E217" s="6">
        <v>0.0019209444444444445</v>
      </c>
      <c r="F217" s="6">
        <v>1.00967826</v>
      </c>
      <c r="G217" s="6">
        <f t="shared" si="33"/>
        <v>15.840712263174971</v>
      </c>
      <c r="H217" s="25">
        <v>49.340009638888894</v>
      </c>
      <c r="I217" s="30">
        <v>0.022795166666666665</v>
      </c>
      <c r="J217" s="30">
        <v>0.55765888</v>
      </c>
      <c r="K217" s="30">
        <f t="shared" si="34"/>
        <v>0.10053475778287879</v>
      </c>
      <c r="L217" s="74">
        <f t="shared" si="27"/>
        <v>22.79939666666678</v>
      </c>
      <c r="M217" s="26">
        <f t="shared" si="28"/>
        <v>1.2524533333333332</v>
      </c>
      <c r="N217" s="62">
        <f t="shared" si="29"/>
        <v>22.8403829123909</v>
      </c>
      <c r="O217" s="31" t="str">
        <f t="shared" si="31"/>
        <v>-</v>
      </c>
      <c r="P217" s="60"/>
      <c r="Q217" s="60"/>
      <c r="R217" s="66">
        <v>201</v>
      </c>
      <c r="S217" s="84">
        <f t="shared" si="35"/>
        <v>-14.787811896329584</v>
      </c>
      <c r="T217" s="85">
        <f t="shared" si="30"/>
        <v>-5.676509143869801</v>
      </c>
    </row>
    <row r="218" spans="1:20" ht="12.75">
      <c r="A218" s="1">
        <v>42499</v>
      </c>
      <c r="B218" s="13">
        <v>0.40277777777777773</v>
      </c>
      <c r="C218" s="22">
        <f t="shared" si="32"/>
        <v>42499.40277777778</v>
      </c>
      <c r="D218" s="6">
        <v>48.96673527777778</v>
      </c>
      <c r="E218" s="6">
        <v>0.0019210833333333332</v>
      </c>
      <c r="F218" s="6">
        <v>1.00967985</v>
      </c>
      <c r="G218" s="6">
        <f t="shared" si="33"/>
        <v>15.840687317908905</v>
      </c>
      <c r="H218" s="25">
        <v>49.335789500000004</v>
      </c>
      <c r="I218" s="30">
        <v>0.024813</v>
      </c>
      <c r="J218" s="30">
        <v>0.55763941</v>
      </c>
      <c r="K218" s="30">
        <f t="shared" si="34"/>
        <v>0.10053826795755247</v>
      </c>
      <c r="L218" s="74">
        <f t="shared" si="27"/>
        <v>22.14325333333349</v>
      </c>
      <c r="M218" s="26">
        <f t="shared" si="28"/>
        <v>1.373515</v>
      </c>
      <c r="N218" s="62">
        <f t="shared" si="29"/>
        <v>22.193244544670545</v>
      </c>
      <c r="O218" s="31" t="str">
        <f t="shared" si="31"/>
        <v>-</v>
      </c>
      <c r="P218" s="60"/>
      <c r="Q218" s="60"/>
      <c r="R218" s="66">
        <v>202</v>
      </c>
      <c r="S218" s="84">
        <f t="shared" si="35"/>
        <v>-14.686490896227626</v>
      </c>
      <c r="T218" s="85">
        <f t="shared" si="30"/>
        <v>-5.933727487565237</v>
      </c>
    </row>
    <row r="219" spans="1:20" ht="12.75">
      <c r="A219" s="1">
        <v>42499</v>
      </c>
      <c r="B219" s="13">
        <v>0.40972222222222227</v>
      </c>
      <c r="C219" s="22">
        <f t="shared" si="32"/>
        <v>42499.40972222222</v>
      </c>
      <c r="D219" s="6">
        <v>48.97345083333334</v>
      </c>
      <c r="E219" s="6">
        <v>0.0019212222222222224</v>
      </c>
      <c r="F219" s="6">
        <v>1.00968144</v>
      </c>
      <c r="G219" s="6">
        <f t="shared" si="33"/>
        <v>15.840662372721406</v>
      </c>
      <c r="H219" s="25">
        <v>49.33156894444445</v>
      </c>
      <c r="I219" s="30">
        <v>0.026830944444444442</v>
      </c>
      <c r="J219" s="30">
        <v>0.55762001</v>
      </c>
      <c r="K219" s="30">
        <f t="shared" si="34"/>
        <v>0.10054176575598758</v>
      </c>
      <c r="L219" s="74">
        <f t="shared" si="27"/>
        <v>21.48708666666664</v>
      </c>
      <c r="M219" s="26">
        <f t="shared" si="28"/>
        <v>1.4945833333333332</v>
      </c>
      <c r="N219" s="62">
        <f t="shared" si="29"/>
        <v>21.547308373934534</v>
      </c>
      <c r="O219" s="31" t="str">
        <f t="shared" si="31"/>
        <v>-</v>
      </c>
      <c r="P219" s="60"/>
      <c r="Q219" s="60"/>
      <c r="R219" s="66">
        <v>203</v>
      </c>
      <c r="S219" s="84">
        <f t="shared" si="35"/>
        <v>-14.580696248727445</v>
      </c>
      <c r="T219" s="85">
        <f t="shared" si="30"/>
        <v>-6.189138360386652</v>
      </c>
    </row>
    <row r="220" spans="1:20" ht="12.75">
      <c r="A220" s="1">
        <v>42499</v>
      </c>
      <c r="B220" s="13">
        <v>0.4166666666666667</v>
      </c>
      <c r="C220" s="22">
        <f t="shared" si="32"/>
        <v>42499.416666666664</v>
      </c>
      <c r="D220" s="6">
        <v>48.98016636111111</v>
      </c>
      <c r="E220" s="6">
        <v>0.0019213333333333335</v>
      </c>
      <c r="F220" s="6">
        <v>1.00968303</v>
      </c>
      <c r="G220" s="6">
        <f t="shared" si="33"/>
        <v>15.840637427612474</v>
      </c>
      <c r="H220" s="25">
        <v>49.32734802777778</v>
      </c>
      <c r="I220" s="30">
        <v>0.02884902777777778</v>
      </c>
      <c r="J220" s="30">
        <v>0.55760066</v>
      </c>
      <c r="K220" s="30">
        <f t="shared" si="34"/>
        <v>0.10054525478192848</v>
      </c>
      <c r="L220" s="74">
        <f t="shared" si="27"/>
        <v>20.83090000000027</v>
      </c>
      <c r="M220" s="26">
        <f t="shared" si="28"/>
        <v>1.6156616666666668</v>
      </c>
      <c r="N220" s="62">
        <f t="shared" si="29"/>
        <v>20.902691625565136</v>
      </c>
      <c r="O220" s="31" t="str">
        <f t="shared" si="31"/>
        <v>-</v>
      </c>
      <c r="P220" s="60"/>
      <c r="Q220" s="60"/>
      <c r="R220" s="66">
        <v>204</v>
      </c>
      <c r="S220" s="84">
        <f t="shared" si="35"/>
        <v>-14.470460179903524</v>
      </c>
      <c r="T220" s="85">
        <f t="shared" si="30"/>
        <v>-6.442663961707971</v>
      </c>
    </row>
    <row r="221" spans="1:20" ht="12.75">
      <c r="A221" s="1">
        <v>42499</v>
      </c>
      <c r="B221" s="13">
        <v>0.4236111111111111</v>
      </c>
      <c r="C221" s="22">
        <f t="shared" si="32"/>
        <v>42499.42361111111</v>
      </c>
      <c r="D221" s="6">
        <v>48.986881861111115</v>
      </c>
      <c r="E221" s="6">
        <v>0.0019214722222222222</v>
      </c>
      <c r="F221" s="6">
        <v>1.00968462</v>
      </c>
      <c r="G221" s="6">
        <f t="shared" si="33"/>
        <v>15.840612482582102</v>
      </c>
      <c r="H221" s="25">
        <v>49.32312672222223</v>
      </c>
      <c r="I221" s="30">
        <v>0.03086725</v>
      </c>
      <c r="J221" s="30">
        <v>0.55758138</v>
      </c>
      <c r="K221" s="30">
        <f t="shared" si="34"/>
        <v>0.10054873142692007</v>
      </c>
      <c r="L221" s="74">
        <f t="shared" si="27"/>
        <v>20.174691666666718</v>
      </c>
      <c r="M221" s="26">
        <f t="shared" si="28"/>
        <v>1.7367466666666664</v>
      </c>
      <c r="N221" s="62">
        <f t="shared" si="29"/>
        <v>20.259520678175168</v>
      </c>
      <c r="O221" s="31" t="str">
        <f t="shared" si="31"/>
        <v>-</v>
      </c>
      <c r="P221" s="60"/>
      <c r="Q221" s="60"/>
      <c r="R221" s="66">
        <v>205</v>
      </c>
      <c r="S221" s="84">
        <f t="shared" si="35"/>
        <v>-14.355816268730313</v>
      </c>
      <c r="T221" s="85">
        <f t="shared" si="30"/>
        <v>-6.694227065175059</v>
      </c>
    </row>
    <row r="222" spans="1:20" ht="12.75">
      <c r="A222" s="1">
        <v>42499</v>
      </c>
      <c r="B222" s="13">
        <v>0.4305555555555556</v>
      </c>
      <c r="C222" s="22">
        <f t="shared" si="32"/>
        <v>42499.430555555555</v>
      </c>
      <c r="D222" s="6">
        <v>48.993597333333334</v>
      </c>
      <c r="E222" s="6">
        <v>0.0019215833333333333</v>
      </c>
      <c r="F222" s="6">
        <v>1.00968621</v>
      </c>
      <c r="G222" s="6">
        <f t="shared" si="33"/>
        <v>15.840587537630299</v>
      </c>
      <c r="H222" s="25">
        <v>49.31890502777778</v>
      </c>
      <c r="I222" s="30">
        <v>0.03288558333333333</v>
      </c>
      <c r="J222" s="30">
        <v>0.55756215</v>
      </c>
      <c r="K222" s="30">
        <f t="shared" si="34"/>
        <v>0.10055219929522022</v>
      </c>
      <c r="L222" s="74">
        <f t="shared" si="27"/>
        <v>19.518461666666838</v>
      </c>
      <c r="M222" s="26">
        <f t="shared" si="28"/>
        <v>1.8578399999999997</v>
      </c>
      <c r="N222" s="62">
        <f t="shared" si="29"/>
        <v>19.617939895108105</v>
      </c>
      <c r="O222" s="31" t="str">
        <f t="shared" si="31"/>
        <v>-</v>
      </c>
      <c r="P222" s="60"/>
      <c r="Q222" s="60"/>
      <c r="R222" s="66">
        <v>206</v>
      </c>
      <c r="S222" s="84">
        <f t="shared" si="35"/>
        <v>-14.236799436853726</v>
      </c>
      <c r="T222" s="85">
        <f t="shared" si="30"/>
        <v>-6.9437510422296675</v>
      </c>
    </row>
    <row r="223" spans="1:20" ht="13.5" thickBot="1">
      <c r="A223" s="1">
        <v>42499</v>
      </c>
      <c r="B223" s="13">
        <v>0.4375</v>
      </c>
      <c r="C223" s="22">
        <f t="shared" si="32"/>
        <v>42499.4375</v>
      </c>
      <c r="D223" s="6">
        <v>49.00031280555555</v>
      </c>
      <c r="E223" s="6">
        <v>0.0019217222222222222</v>
      </c>
      <c r="F223" s="6">
        <v>1.0096878</v>
      </c>
      <c r="G223" s="6">
        <f t="shared" si="33"/>
        <v>15.840562592757054</v>
      </c>
      <c r="H223" s="25">
        <v>49.31468294444444</v>
      </c>
      <c r="I223" s="30">
        <v>0.034904055555555556</v>
      </c>
      <c r="J223" s="30">
        <v>0.55754298</v>
      </c>
      <c r="K223" s="30">
        <f t="shared" si="34"/>
        <v>0.10055565658143784</v>
      </c>
      <c r="L223" s="74">
        <f t="shared" si="27"/>
        <v>18.8622083333334</v>
      </c>
      <c r="M223" s="26">
        <f t="shared" si="28"/>
        <v>1.9789400000000001</v>
      </c>
      <c r="N223" s="62">
        <f t="shared" si="29"/>
        <v>18.97811145337512</v>
      </c>
      <c r="O223" s="31" t="str">
        <f t="shared" si="31"/>
        <v>-</v>
      </c>
      <c r="P223" s="60"/>
      <c r="Q223" s="60"/>
      <c r="R223" s="66">
        <v>207</v>
      </c>
      <c r="S223" s="84">
        <f t="shared" si="35"/>
        <v>-14.113445937953706</v>
      </c>
      <c r="T223" s="85">
        <f t="shared" si="30"/>
        <v>-7.191159885451181</v>
      </c>
    </row>
    <row r="224" spans="1:20" ht="13.5" thickBot="1">
      <c r="A224" s="1">
        <v>42499</v>
      </c>
      <c r="B224" s="13">
        <v>0.4444444444444444</v>
      </c>
      <c r="C224" s="22">
        <f t="shared" si="32"/>
        <v>42499.444444444445</v>
      </c>
      <c r="D224" s="6">
        <v>49.007028222222225</v>
      </c>
      <c r="E224" s="6">
        <v>0.0019218611111111112</v>
      </c>
      <c r="F224" s="6">
        <v>1.00968939</v>
      </c>
      <c r="G224" s="6">
        <f t="shared" si="33"/>
        <v>15.840537647962378</v>
      </c>
      <c r="H224" s="25">
        <v>49.3104605</v>
      </c>
      <c r="I224" s="30">
        <v>0.036922666666666666</v>
      </c>
      <c r="J224" s="30">
        <v>0.55752388</v>
      </c>
      <c r="K224" s="30">
        <f t="shared" si="34"/>
        <v>0.10055910147969171</v>
      </c>
      <c r="L224" s="74">
        <f t="shared" si="27"/>
        <v>18.20593666666639</v>
      </c>
      <c r="M224" s="26">
        <f t="shared" si="28"/>
        <v>2.1000483333333335</v>
      </c>
      <c r="N224" s="62">
        <f t="shared" si="29"/>
        <v>18.340226387879337</v>
      </c>
      <c r="O224" s="31" t="str">
        <f t="shared" si="31"/>
        <v>-</v>
      </c>
      <c r="P224" s="67"/>
      <c r="Q224" s="68"/>
      <c r="R224" s="66">
        <v>208</v>
      </c>
      <c r="S224" s="84">
        <f t="shared" si="35"/>
        <v>-13.98579334670096</v>
      </c>
      <c r="T224" s="85">
        <f t="shared" si="30"/>
        <v>-7.43637823170926</v>
      </c>
    </row>
    <row r="225" spans="1:23" ht="12.75">
      <c r="A225" s="1">
        <v>42499</v>
      </c>
      <c r="B225" s="13">
        <v>0.4513888888888889</v>
      </c>
      <c r="C225" s="22">
        <f t="shared" si="32"/>
        <v>42499.45138888889</v>
      </c>
      <c r="D225" s="6">
        <v>49.01374363888889</v>
      </c>
      <c r="E225" s="6">
        <v>0.0019219722222222223</v>
      </c>
      <c r="F225" s="6">
        <v>1.00969098</v>
      </c>
      <c r="G225" s="6">
        <f t="shared" si="33"/>
        <v>15.840512703246262</v>
      </c>
      <c r="H225" s="25">
        <v>49.30623769444444</v>
      </c>
      <c r="I225" s="30">
        <v>0.038941416666666666</v>
      </c>
      <c r="J225" s="30">
        <v>0.55750483</v>
      </c>
      <c r="K225" s="30">
        <f t="shared" si="34"/>
        <v>0.10056253759500428</v>
      </c>
      <c r="L225" s="74">
        <f t="shared" si="27"/>
        <v>17.54964333333305</v>
      </c>
      <c r="M225" s="26">
        <f t="shared" si="28"/>
        <v>2.2211666666666665</v>
      </c>
      <c r="N225" s="62">
        <f t="shared" si="29"/>
        <v>17.704493662828156</v>
      </c>
      <c r="O225" s="31" t="str">
        <f t="shared" si="31"/>
        <v>-</v>
      </c>
      <c r="P225" s="92" t="s">
        <v>1516</v>
      </c>
      <c r="Q225" s="93" t="s">
        <v>1517</v>
      </c>
      <c r="R225" s="66">
        <v>209</v>
      </c>
      <c r="S225" s="84">
        <f t="shared" si="35"/>
        <v>-13.853880547311391</v>
      </c>
      <c r="T225" s="85">
        <f t="shared" si="30"/>
        <v>-7.679331385120142</v>
      </c>
      <c r="V225" s="94" t="s">
        <v>1506</v>
      </c>
      <c r="W225" s="116" t="s">
        <v>1507</v>
      </c>
    </row>
    <row r="226" spans="1:23" ht="12.75">
      <c r="A226" s="1">
        <v>42499</v>
      </c>
      <c r="B226" s="13">
        <v>0.4583333333333333</v>
      </c>
      <c r="C226" s="22">
        <f t="shared" si="32"/>
        <v>42499.458333333336</v>
      </c>
      <c r="D226" s="6">
        <v>49.020459027777775</v>
      </c>
      <c r="E226" s="6">
        <v>0.0019221111111111112</v>
      </c>
      <c r="F226" s="6">
        <v>1.00969257</v>
      </c>
      <c r="G226" s="6">
        <f t="shared" si="33"/>
        <v>15.84048775860871</v>
      </c>
      <c r="H226" s="25">
        <v>49.30201452777777</v>
      </c>
      <c r="I226" s="30">
        <v>0.040960277777777776</v>
      </c>
      <c r="J226" s="30">
        <v>0.55748584</v>
      </c>
      <c r="K226" s="30">
        <f t="shared" si="34"/>
        <v>0.10056596312163098</v>
      </c>
      <c r="L226" s="74">
        <f t="shared" si="27"/>
        <v>16.893329999999764</v>
      </c>
      <c r="M226" s="26">
        <f t="shared" si="28"/>
        <v>2.3422899999999998</v>
      </c>
      <c r="N226" s="62">
        <f t="shared" si="29"/>
        <v>17.071157826907807</v>
      </c>
      <c r="O226" s="31" t="str">
        <f t="shared" si="31"/>
        <v>-</v>
      </c>
      <c r="P226" s="61"/>
      <c r="Q226" s="65"/>
      <c r="R226" s="66">
        <v>210</v>
      </c>
      <c r="S226" s="84">
        <f t="shared" si="35"/>
        <v>-13.717747721701553</v>
      </c>
      <c r="T226" s="85">
        <f t="shared" si="30"/>
        <v>-7.919945339799769</v>
      </c>
      <c r="V226" s="75"/>
      <c r="W226" s="27"/>
    </row>
    <row r="227" spans="1:23" ht="12.75">
      <c r="A227" s="1">
        <v>42499</v>
      </c>
      <c r="B227" s="13">
        <v>0.46527777777777773</v>
      </c>
      <c r="C227" s="22">
        <f t="shared" si="32"/>
        <v>42499.46527777778</v>
      </c>
      <c r="D227" s="6">
        <v>49.02717438888889</v>
      </c>
      <c r="E227" s="6">
        <v>0.0019222222222222223</v>
      </c>
      <c r="F227" s="6">
        <v>1.00969415</v>
      </c>
      <c r="G227" s="6">
        <f t="shared" si="33"/>
        <v>15.84046297093349</v>
      </c>
      <c r="H227" s="25">
        <v>49.297790972222224</v>
      </c>
      <c r="I227" s="30">
        <v>0.04297925</v>
      </c>
      <c r="J227" s="30">
        <v>0.55746691</v>
      </c>
      <c r="K227" s="30">
        <f t="shared" si="34"/>
        <v>0.10056937805738364</v>
      </c>
      <c r="L227" s="74">
        <f t="shared" si="27"/>
        <v>16.23699500000015</v>
      </c>
      <c r="M227" s="26">
        <f t="shared" si="28"/>
        <v>2.4634216666666666</v>
      </c>
      <c r="N227" s="62">
        <f t="shared" si="29"/>
        <v>16.44049678479568</v>
      </c>
      <c r="O227" s="31" t="str">
        <f t="shared" si="31"/>
        <v>-</v>
      </c>
      <c r="P227" s="61">
        <f>G226+K226</f>
        <v>15.941053721730341</v>
      </c>
      <c r="Q227" s="65">
        <f>G226-K226</f>
        <v>15.739921795487078</v>
      </c>
      <c r="R227" s="66">
        <v>211</v>
      </c>
      <c r="S227" s="84">
        <f t="shared" si="35"/>
        <v>-13.57743633724888</v>
      </c>
      <c r="T227" s="85">
        <f t="shared" si="30"/>
        <v>-8.158146802406653</v>
      </c>
      <c r="V227" s="20">
        <f>C227+(C228-C227)*(P227-N227)/(N228-N227-P228+P227)</f>
        <v>42499.47080381715</v>
      </c>
      <c r="W227" s="114"/>
    </row>
    <row r="228" spans="1:23" ht="12.75">
      <c r="A228" s="1">
        <v>42499</v>
      </c>
      <c r="B228" s="13">
        <v>0.47222222222222227</v>
      </c>
      <c r="C228" s="22">
        <f t="shared" si="32"/>
        <v>42499.47222222222</v>
      </c>
      <c r="D228" s="6">
        <v>49.03388972222222</v>
      </c>
      <c r="E228" s="6">
        <v>0.001922361111111111</v>
      </c>
      <c r="F228" s="6">
        <v>1.00969574</v>
      </c>
      <c r="G228" s="6">
        <f t="shared" si="33"/>
        <v>15.840438026452567</v>
      </c>
      <c r="H228" s="25">
        <v>49.29356708333333</v>
      </c>
      <c r="I228" s="30">
        <v>0.044998361111111114</v>
      </c>
      <c r="J228" s="30">
        <v>0.55744804</v>
      </c>
      <c r="K228" s="30">
        <f t="shared" si="34"/>
        <v>0.10057278240008066</v>
      </c>
      <c r="L228" s="74">
        <f t="shared" si="27"/>
        <v>15.580641666666537</v>
      </c>
      <c r="M228" s="26">
        <f t="shared" si="28"/>
        <v>2.58456</v>
      </c>
      <c r="N228" s="62">
        <f t="shared" si="29"/>
        <v>15.81283699536553</v>
      </c>
      <c r="O228" s="31">
        <f>IF((N228&lt;G228),1,"-")</f>
        <v>1</v>
      </c>
      <c r="P228" s="61">
        <f>G227+K227</f>
        <v>15.941032348990873</v>
      </c>
      <c r="Q228" s="65">
        <f>G227-K227</f>
        <v>15.739893592876108</v>
      </c>
      <c r="R228" s="66">
        <v>212</v>
      </c>
      <c r="S228" s="84">
        <f t="shared" si="35"/>
        <v>-13.432989134160303</v>
      </c>
      <c r="T228" s="85">
        <f t="shared" si="30"/>
        <v>-8.393863214467784</v>
      </c>
      <c r="V228" s="115">
        <f>V227-INT(V227)</f>
        <v>0.47080381715204567</v>
      </c>
      <c r="W228" s="114">
        <f>C228+(C229-C228)*(Q228-N228)/(N229-N228-Q229+Q228)</f>
        <v>42499.473033668895</v>
      </c>
    </row>
    <row r="229" spans="1:23" ht="13.5" thickBot="1">
      <c r="A229" s="1">
        <v>42499</v>
      </c>
      <c r="B229" s="13">
        <v>0.4791666666666667</v>
      </c>
      <c r="C229" s="22">
        <f t="shared" si="32"/>
        <v>42499.479166666664</v>
      </c>
      <c r="D229" s="6">
        <v>49.04060502777778</v>
      </c>
      <c r="E229" s="6">
        <v>0.0019224722222222221</v>
      </c>
      <c r="F229" s="6">
        <v>1.00969733</v>
      </c>
      <c r="G229" s="6">
        <f t="shared" si="33"/>
        <v>15.840413082050206</v>
      </c>
      <c r="H229" s="25">
        <v>49.28934283333333</v>
      </c>
      <c r="I229" s="30">
        <v>0.04701761111111111</v>
      </c>
      <c r="J229" s="30">
        <v>0.55742923</v>
      </c>
      <c r="K229" s="30">
        <f t="shared" si="34"/>
        <v>0.10057617614754695</v>
      </c>
      <c r="L229" s="74">
        <f t="shared" si="27"/>
        <v>14.924268333332975</v>
      </c>
      <c r="M229" s="26">
        <f t="shared" si="28"/>
        <v>2.705708333333333</v>
      </c>
      <c r="N229" s="62">
        <f t="shared" si="29"/>
        <v>15.188551478165932</v>
      </c>
      <c r="O229" s="31">
        <f aca="true" t="shared" si="36" ref="O229:O292">IF((N229&lt;G229),1,"-")</f>
        <v>1</v>
      </c>
      <c r="P229" s="61">
        <f aca="true" t="shared" si="37" ref="P229:P273">G228+K228</f>
        <v>15.941010808852647</v>
      </c>
      <c r="Q229" s="65">
        <f aca="true" t="shared" si="38" ref="Q229:Q273">G228-K228</f>
        <v>15.739865244052487</v>
      </c>
      <c r="R229" s="66">
        <v>213</v>
      </c>
      <c r="S229" s="84">
        <f t="shared" si="35"/>
        <v>-13.28445011245317</v>
      </c>
      <c r="T229" s="85">
        <f t="shared" si="30"/>
        <v>-8.627022774480611</v>
      </c>
      <c r="V229" s="45"/>
      <c r="W229" s="52">
        <f>W228-INT(W228)</f>
        <v>0.47303366889536846</v>
      </c>
    </row>
    <row r="230" spans="1:20" ht="12.75">
      <c r="A230" s="1">
        <v>42499</v>
      </c>
      <c r="B230" s="13">
        <v>0.4861111111111111</v>
      </c>
      <c r="C230" s="22">
        <f t="shared" si="32"/>
        <v>42499.48611111111</v>
      </c>
      <c r="D230" s="6">
        <v>49.04732030555555</v>
      </c>
      <c r="E230" s="6">
        <v>0.0019226111111111113</v>
      </c>
      <c r="F230" s="6">
        <v>1.00969892</v>
      </c>
      <c r="G230" s="6">
        <f t="shared" si="33"/>
        <v>15.84038813772641</v>
      </c>
      <c r="H230" s="25">
        <v>49.28511822222222</v>
      </c>
      <c r="I230" s="30">
        <v>0.049036972222222225</v>
      </c>
      <c r="J230" s="30">
        <v>0.55741048</v>
      </c>
      <c r="K230" s="30">
        <f t="shared" si="34"/>
        <v>0.10057955929761397</v>
      </c>
      <c r="L230" s="74">
        <f aca="true" t="shared" si="39" ref="L230:L293">(H230-D230)*60</f>
        <v>14.267875000000316</v>
      </c>
      <c r="M230" s="26">
        <f aca="true" t="shared" si="40" ref="M230:M293">(I230-E230)*60</f>
        <v>2.826861666666667</v>
      </c>
      <c r="N230" s="62">
        <f t="shared" si="29"/>
        <v>14.568076607138307</v>
      </c>
      <c r="O230" s="31">
        <f t="shared" si="36"/>
        <v>1</v>
      </c>
      <c r="P230" s="61">
        <f t="shared" si="37"/>
        <v>15.940989258197753</v>
      </c>
      <c r="Q230" s="65">
        <f t="shared" si="38"/>
        <v>15.73983690590266</v>
      </c>
      <c r="R230" s="66">
        <v>214</v>
      </c>
      <c r="S230" s="84">
        <f t="shared" si="35"/>
        <v>-13.13186451855243</v>
      </c>
      <c r="T230" s="85">
        <f t="shared" si="30"/>
        <v>-8.857554459784483</v>
      </c>
    </row>
    <row r="231" spans="1:20" ht="12.75">
      <c r="A231" s="1">
        <v>42499</v>
      </c>
      <c r="B231" s="13">
        <v>0.4930555555555556</v>
      </c>
      <c r="C231" s="22">
        <f t="shared" si="32"/>
        <v>42499.493055555555</v>
      </c>
      <c r="D231" s="6">
        <v>49.05403558333333</v>
      </c>
      <c r="E231" s="6">
        <v>0.0019227222222222224</v>
      </c>
      <c r="F231" s="6">
        <v>1.00970051</v>
      </c>
      <c r="G231" s="6">
        <f t="shared" si="33"/>
        <v>15.84036319348117</v>
      </c>
      <c r="H231" s="25">
        <v>49.28089327777778</v>
      </c>
      <c r="I231" s="30">
        <v>0.051056444444444446</v>
      </c>
      <c r="J231" s="30">
        <v>0.55739179</v>
      </c>
      <c r="K231" s="30">
        <f t="shared" si="34"/>
        <v>0.10058293184811971</v>
      </c>
      <c r="L231" s="74">
        <f t="shared" si="39"/>
        <v>13.611461666666855</v>
      </c>
      <c r="M231" s="26">
        <f t="shared" si="40"/>
        <v>2.9480233333333334</v>
      </c>
      <c r="N231" s="62">
        <f t="shared" si="29"/>
        <v>13.951923793234963</v>
      </c>
      <c r="O231" s="31">
        <f t="shared" si="36"/>
        <v>1</v>
      </c>
      <c r="P231" s="61">
        <f t="shared" si="37"/>
        <v>15.940967697024025</v>
      </c>
      <c r="Q231" s="65">
        <f t="shared" si="38"/>
        <v>15.739808578428796</v>
      </c>
      <c r="R231" s="66">
        <v>215</v>
      </c>
      <c r="S231" s="84">
        <f t="shared" si="35"/>
        <v>-12.975278831508106</v>
      </c>
      <c r="T231" s="85">
        <f t="shared" si="30"/>
        <v>-9.08538804819485</v>
      </c>
    </row>
    <row r="232" spans="1:20" ht="12.75">
      <c r="A232" s="1">
        <v>42499</v>
      </c>
      <c r="B232" s="13">
        <v>0.5</v>
      </c>
      <c r="C232" s="22">
        <f t="shared" si="32"/>
        <v>42499.5</v>
      </c>
      <c r="D232" s="6">
        <v>49.06075080555555</v>
      </c>
      <c r="E232" s="6">
        <v>0.001922861111111111</v>
      </c>
      <c r="F232" s="6">
        <v>1.00970209</v>
      </c>
      <c r="G232" s="6">
        <f t="shared" si="33"/>
        <v>15.840338406195796</v>
      </c>
      <c r="H232" s="25">
        <v>49.27666797222222</v>
      </c>
      <c r="I232" s="30">
        <v>0.05307605555555556</v>
      </c>
      <c r="J232" s="30">
        <v>0.55737315</v>
      </c>
      <c r="K232" s="30">
        <f t="shared" si="34"/>
        <v>0.10058629560155789</v>
      </c>
      <c r="L232" s="74">
        <f t="shared" si="39"/>
        <v>12.95503000000025</v>
      </c>
      <c r="M232" s="26">
        <f t="shared" si="40"/>
        <v>3.0691916666666668</v>
      </c>
      <c r="N232" s="62">
        <f t="shared" si="29"/>
        <v>13.3406970550629</v>
      </c>
      <c r="O232" s="31">
        <f t="shared" si="36"/>
        <v>1</v>
      </c>
      <c r="P232" s="61">
        <f t="shared" si="37"/>
        <v>15.94094612532929</v>
      </c>
      <c r="Q232" s="65">
        <f t="shared" si="38"/>
        <v>15.73978026163305</v>
      </c>
      <c r="R232" s="66">
        <v>216</v>
      </c>
      <c r="S232" s="84">
        <f t="shared" si="35"/>
        <v>-12.81474074883736</v>
      </c>
      <c r="T232" s="85">
        <f t="shared" si="30"/>
        <v>-9.310454139393604</v>
      </c>
    </row>
    <row r="233" spans="1:20" ht="12.75">
      <c r="A233" s="1">
        <v>42499</v>
      </c>
      <c r="B233" s="13">
        <v>0.5069444444444444</v>
      </c>
      <c r="C233" s="22">
        <f t="shared" si="32"/>
        <v>42499.506944444445</v>
      </c>
      <c r="D233" s="6">
        <v>49.06746602777778</v>
      </c>
      <c r="E233" s="6">
        <v>0.0019229722222222222</v>
      </c>
      <c r="F233" s="6">
        <v>1.00970368</v>
      </c>
      <c r="G233" s="6">
        <f t="shared" si="33"/>
        <v>15.840313462107185</v>
      </c>
      <c r="H233" s="25">
        <v>49.27244236111111</v>
      </c>
      <c r="I233" s="30">
        <v>0.05509577777777778</v>
      </c>
      <c r="J233" s="30">
        <v>0.55735458</v>
      </c>
      <c r="K233" s="30">
        <f t="shared" si="34"/>
        <v>0.10058964694660168</v>
      </c>
      <c r="L233" s="74">
        <f t="shared" si="39"/>
        <v>12.298579999999646</v>
      </c>
      <c r="M233" s="26">
        <f t="shared" si="40"/>
        <v>3.1903683333333333</v>
      </c>
      <c r="N233" s="62">
        <f t="shared" si="29"/>
        <v>12.735108339523109</v>
      </c>
      <c r="O233" s="31">
        <f t="shared" si="36"/>
        <v>1</v>
      </c>
      <c r="P233" s="61">
        <f t="shared" si="37"/>
        <v>15.940924701797353</v>
      </c>
      <c r="Q233" s="65">
        <f t="shared" si="38"/>
        <v>15.739752110594239</v>
      </c>
      <c r="R233" s="66">
        <v>217</v>
      </c>
      <c r="S233" s="84">
        <f t="shared" si="35"/>
        <v>-12.650299171995334</v>
      </c>
      <c r="T233" s="85">
        <f t="shared" si="30"/>
        <v>-9.53268417606911</v>
      </c>
    </row>
    <row r="234" spans="1:20" ht="12.75">
      <c r="A234" s="1">
        <v>42499</v>
      </c>
      <c r="B234" s="13">
        <v>0.513888888888889</v>
      </c>
      <c r="C234" s="22">
        <f t="shared" si="32"/>
        <v>42499.51388888889</v>
      </c>
      <c r="D234" s="6">
        <v>49.07418122222222</v>
      </c>
      <c r="E234" s="6">
        <v>0.001923111111111111</v>
      </c>
      <c r="F234" s="6">
        <v>1.00970527</v>
      </c>
      <c r="G234" s="6">
        <f t="shared" si="33"/>
        <v>15.840288518097134</v>
      </c>
      <c r="H234" s="25">
        <v>49.26821638888889</v>
      </c>
      <c r="I234" s="30">
        <v>0.05711561111111112</v>
      </c>
      <c r="J234" s="30">
        <v>0.55733607</v>
      </c>
      <c r="K234" s="30">
        <f t="shared" si="34"/>
        <v>0.10059298768563726</v>
      </c>
      <c r="L234" s="74">
        <f t="shared" si="39"/>
        <v>11.642109999999946</v>
      </c>
      <c r="M234" s="26">
        <f t="shared" si="40"/>
        <v>3.3115500000000004</v>
      </c>
      <c r="N234" s="62">
        <f t="shared" si="29"/>
        <v>12.136003266098745</v>
      </c>
      <c r="O234" s="31">
        <f t="shared" si="36"/>
        <v>1</v>
      </c>
      <c r="P234" s="61">
        <f t="shared" si="37"/>
        <v>15.940903109053787</v>
      </c>
      <c r="Q234" s="65">
        <f t="shared" si="38"/>
        <v>15.739723815160582</v>
      </c>
      <c r="R234" s="66">
        <v>218</v>
      </c>
      <c r="S234" s="84">
        <f t="shared" si="35"/>
        <v>-12.482004191479321</v>
      </c>
      <c r="T234" s="85">
        <f t="shared" si="30"/>
        <v>-9.752010464799392</v>
      </c>
    </row>
    <row r="235" spans="1:20" ht="12.75">
      <c r="A235" s="1">
        <v>42499</v>
      </c>
      <c r="B235" s="13">
        <v>0.5208333333333334</v>
      </c>
      <c r="C235" s="22">
        <f t="shared" si="32"/>
        <v>42499.520833333336</v>
      </c>
      <c r="D235" s="6">
        <v>49.080896388888895</v>
      </c>
      <c r="E235" s="6">
        <v>0.0019232222222222224</v>
      </c>
      <c r="F235" s="6">
        <v>1.00970685</v>
      </c>
      <c r="G235" s="6">
        <f t="shared" si="33"/>
        <v>15.84026373104547</v>
      </c>
      <c r="H235" s="25">
        <v>49.26399008333333</v>
      </c>
      <c r="I235" s="30">
        <v>0.05913558333333334</v>
      </c>
      <c r="J235" s="30">
        <v>0.55731761</v>
      </c>
      <c r="K235" s="30">
        <f t="shared" si="34"/>
        <v>0.10059631962153764</v>
      </c>
      <c r="L235" s="74">
        <f t="shared" si="39"/>
        <v>10.985621666666248</v>
      </c>
      <c r="M235" s="26">
        <f t="shared" si="40"/>
        <v>3.432741666666667</v>
      </c>
      <c r="N235" s="62">
        <f aca="true" t="shared" si="41" ref="N235:N298">DEGREES(ACOS(COS(RADIANS(H235-D235))*COS(RADIANS(I235))))*60</f>
        <v>11.544397018942725</v>
      </c>
      <c r="O235" s="31">
        <f t="shared" si="36"/>
        <v>1</v>
      </c>
      <c r="P235" s="61">
        <f t="shared" si="37"/>
        <v>15.940881505782771</v>
      </c>
      <c r="Q235" s="65">
        <f t="shared" si="38"/>
        <v>15.739695530411497</v>
      </c>
      <c r="R235" s="66">
        <v>219</v>
      </c>
      <c r="S235" s="84">
        <f t="shared" si="35"/>
        <v>-12.309907071570692</v>
      </c>
      <c r="T235" s="85">
        <f t="shared" si="30"/>
        <v>-9.968366196672257</v>
      </c>
    </row>
    <row r="236" spans="1:20" ht="12.75">
      <c r="A236" s="1">
        <v>42499</v>
      </c>
      <c r="B236" s="13">
        <v>0.5277777777777778</v>
      </c>
      <c r="C236" s="22">
        <f t="shared" si="32"/>
        <v>42499.52777777778</v>
      </c>
      <c r="D236" s="6">
        <v>49.08761152777778</v>
      </c>
      <c r="E236" s="6">
        <v>0.0019233611111111111</v>
      </c>
      <c r="F236" s="6">
        <v>1.00970844</v>
      </c>
      <c r="G236" s="6">
        <f t="shared" si="33"/>
        <v>15.84023878719204</v>
      </c>
      <c r="H236" s="25">
        <v>49.259763444444445</v>
      </c>
      <c r="I236" s="30">
        <v>0.06115566666666667</v>
      </c>
      <c r="J236" s="30">
        <v>0.55729922</v>
      </c>
      <c r="K236" s="30">
        <f t="shared" si="34"/>
        <v>0.10059963914227525</v>
      </c>
      <c r="L236" s="74">
        <f t="shared" si="39"/>
        <v>10.329114999999831</v>
      </c>
      <c r="M236" s="26">
        <f t="shared" si="40"/>
        <v>3.5539383333333334</v>
      </c>
      <c r="N236" s="62">
        <f t="shared" si="41"/>
        <v>10.961506839869616</v>
      </c>
      <c r="O236" s="31">
        <f t="shared" si="36"/>
        <v>1</v>
      </c>
      <c r="P236" s="61">
        <f t="shared" si="37"/>
        <v>15.940860050667007</v>
      </c>
      <c r="Q236" s="65">
        <f t="shared" si="38"/>
        <v>15.739667411423932</v>
      </c>
      <c r="R236" s="66">
        <v>220</v>
      </c>
      <c r="S236" s="84">
        <f t="shared" si="35"/>
        <v>-12.134060234719316</v>
      </c>
      <c r="T236" s="85">
        <f t="shared" si="30"/>
        <v>-10.181685467635877</v>
      </c>
    </row>
    <row r="237" spans="1:20" ht="12.75">
      <c r="A237" s="1">
        <v>42499</v>
      </c>
      <c r="B237" s="13">
        <v>0.5347222222222222</v>
      </c>
      <c r="C237" s="22">
        <f t="shared" si="32"/>
        <v>42499.53472222222</v>
      </c>
      <c r="D237" s="6">
        <v>49.094326638888894</v>
      </c>
      <c r="E237" s="6">
        <v>0.0019234722222222222</v>
      </c>
      <c r="F237" s="6">
        <v>1.00971003</v>
      </c>
      <c r="G237" s="6">
        <f t="shared" si="33"/>
        <v>15.840213843417171</v>
      </c>
      <c r="H237" s="25">
        <v>49.255536472222225</v>
      </c>
      <c r="I237" s="30">
        <v>0.06317586111111112</v>
      </c>
      <c r="J237" s="30">
        <v>0.55728088</v>
      </c>
      <c r="K237" s="30">
        <f t="shared" si="34"/>
        <v>0.10060294985586346</v>
      </c>
      <c r="L237" s="74">
        <f t="shared" si="39"/>
        <v>9.672589999999843</v>
      </c>
      <c r="M237" s="26">
        <f t="shared" si="40"/>
        <v>3.6751433333333337</v>
      </c>
      <c r="N237" s="62">
        <f t="shared" si="41"/>
        <v>10.388803652484727</v>
      </c>
      <c r="O237" s="31">
        <f t="shared" si="36"/>
        <v>1</v>
      </c>
      <c r="P237" s="61">
        <f t="shared" si="37"/>
        <v>15.940838426334317</v>
      </c>
      <c r="Q237" s="65">
        <f t="shared" si="38"/>
        <v>15.739639148049765</v>
      </c>
      <c r="R237" s="66">
        <v>221</v>
      </c>
      <c r="S237" s="84">
        <f t="shared" si="35"/>
        <v>-11.954517245575165</v>
      </c>
      <c r="T237" s="85">
        <f t="shared" si="30"/>
        <v>-10.391903298573853</v>
      </c>
    </row>
    <row r="238" spans="1:20" ht="12.75">
      <c r="A238" s="1">
        <v>42499</v>
      </c>
      <c r="B238" s="13">
        <v>0.5416666666666666</v>
      </c>
      <c r="C238" s="22">
        <f t="shared" si="32"/>
        <v>42499.541666666664</v>
      </c>
      <c r="D238" s="6">
        <v>49.10104172222222</v>
      </c>
      <c r="E238" s="6">
        <v>0.0019235833333333334</v>
      </c>
      <c r="F238" s="6">
        <v>1.00971161</v>
      </c>
      <c r="G238" s="6">
        <f t="shared" si="33"/>
        <v>15.840189056599204</v>
      </c>
      <c r="H238" s="25">
        <v>49.251309194444445</v>
      </c>
      <c r="I238" s="30">
        <v>0.06519619444444445</v>
      </c>
      <c r="J238" s="30">
        <v>0.55726261</v>
      </c>
      <c r="K238" s="30">
        <f t="shared" si="34"/>
        <v>0.1006062481498112</v>
      </c>
      <c r="L238" s="74">
        <f t="shared" si="39"/>
        <v>9.016048333333515</v>
      </c>
      <c r="M238" s="26">
        <f t="shared" si="40"/>
        <v>3.7963566666666666</v>
      </c>
      <c r="N238" s="62">
        <f t="shared" si="41"/>
        <v>9.828074584330862</v>
      </c>
      <c r="O238" s="31">
        <f t="shared" si="36"/>
        <v>1</v>
      </c>
      <c r="P238" s="61">
        <f t="shared" si="37"/>
        <v>15.940816793273035</v>
      </c>
      <c r="Q238" s="65">
        <f t="shared" si="38"/>
        <v>15.739610893561307</v>
      </c>
      <c r="R238" s="66">
        <v>222</v>
      </c>
      <c r="S238" s="84">
        <f t="shared" si="35"/>
        <v>-11.771332794672</v>
      </c>
      <c r="T238" s="85">
        <f t="shared" si="30"/>
        <v>-10.598955655098463</v>
      </c>
    </row>
    <row r="239" spans="1:20" ht="12.75">
      <c r="A239" s="1">
        <v>42499</v>
      </c>
      <c r="B239" s="13">
        <v>0.548611111111111</v>
      </c>
      <c r="C239" s="22">
        <f t="shared" si="32"/>
        <v>42499.54861111111</v>
      </c>
      <c r="D239" s="6">
        <v>49.10775680555556</v>
      </c>
      <c r="E239" s="6">
        <v>0.001923722222222222</v>
      </c>
      <c r="F239" s="6">
        <v>1.0097132</v>
      </c>
      <c r="G239" s="6">
        <f t="shared" si="33"/>
        <v>15.84016411298096</v>
      </c>
      <c r="H239" s="25">
        <v>49.24708158333333</v>
      </c>
      <c r="I239" s="30">
        <v>0.06721661111111112</v>
      </c>
      <c r="J239" s="30">
        <v>0.55724439</v>
      </c>
      <c r="K239" s="30">
        <f t="shared" si="34"/>
        <v>0.10060953763262016</v>
      </c>
      <c r="L239" s="74">
        <f t="shared" si="39"/>
        <v>8.359486666666385</v>
      </c>
      <c r="M239" s="26">
        <f t="shared" si="40"/>
        <v>3.9175733333333342</v>
      </c>
      <c r="N239" s="62">
        <f t="shared" si="41"/>
        <v>9.281489502610885</v>
      </c>
      <c r="O239" s="31">
        <f t="shared" si="36"/>
        <v>1</v>
      </c>
      <c r="P239" s="61">
        <f t="shared" si="37"/>
        <v>15.940795304749015</v>
      </c>
      <c r="Q239" s="65">
        <f t="shared" si="38"/>
        <v>15.739582808449393</v>
      </c>
      <c r="R239" s="66">
        <v>223</v>
      </c>
      <c r="S239" s="84">
        <f t="shared" si="35"/>
        <v>-11.58456268176812</v>
      </c>
      <c r="T239" s="85">
        <f t="shared" si="30"/>
        <v>-10.802779467056135</v>
      </c>
    </row>
    <row r="240" spans="1:20" ht="12.75">
      <c r="A240" s="1">
        <v>42499</v>
      </c>
      <c r="B240" s="13">
        <v>0.5555555555555556</v>
      </c>
      <c r="C240" s="22">
        <f t="shared" si="32"/>
        <v>42499.555555555555</v>
      </c>
      <c r="D240" s="6">
        <v>49.11447186111111</v>
      </c>
      <c r="E240" s="6">
        <v>0.0019238333333333332</v>
      </c>
      <c r="F240" s="6">
        <v>1.00971478</v>
      </c>
      <c r="G240" s="6">
        <f t="shared" si="33"/>
        <v>15.840139326318633</v>
      </c>
      <c r="H240" s="25">
        <v>49.24285366666667</v>
      </c>
      <c r="I240" s="30">
        <v>0.06923716666666667</v>
      </c>
      <c r="J240" s="30">
        <v>0.55722623</v>
      </c>
      <c r="K240" s="30">
        <f t="shared" si="34"/>
        <v>0.10061281649693961</v>
      </c>
      <c r="L240" s="74">
        <f t="shared" si="39"/>
        <v>7.70290833333334</v>
      </c>
      <c r="M240" s="26">
        <f t="shared" si="40"/>
        <v>4.0388</v>
      </c>
      <c r="N240" s="62">
        <f t="shared" si="41"/>
        <v>8.751708107682285</v>
      </c>
      <c r="O240" s="31">
        <f t="shared" si="36"/>
        <v>1</v>
      </c>
      <c r="P240" s="61">
        <f t="shared" si="37"/>
        <v>15.940773650613579</v>
      </c>
      <c r="Q240" s="65">
        <f t="shared" si="38"/>
        <v>15.73955457534834</v>
      </c>
      <c r="R240" s="66">
        <v>224</v>
      </c>
      <c r="S240" s="84">
        <f t="shared" si="35"/>
        <v>-11.39426379884919</v>
      </c>
      <c r="T240" s="85">
        <f t="shared" si="30"/>
        <v>-11.003312647739273</v>
      </c>
    </row>
    <row r="241" spans="1:20" ht="12.75">
      <c r="A241" s="1">
        <v>42499</v>
      </c>
      <c r="B241" s="13">
        <v>0.5625</v>
      </c>
      <c r="C241" s="22">
        <f t="shared" si="32"/>
        <v>42499.5625</v>
      </c>
      <c r="D241" s="6">
        <v>49.12118686111111</v>
      </c>
      <c r="E241" s="6">
        <v>0.0019239444444444443</v>
      </c>
      <c r="F241" s="6">
        <v>1.00971637</v>
      </c>
      <c r="G241" s="6">
        <f t="shared" si="33"/>
        <v>15.840114382857003</v>
      </c>
      <c r="H241" s="25">
        <v>49.238625444444445</v>
      </c>
      <c r="I241" s="30">
        <v>0.07125780555555555</v>
      </c>
      <c r="J241" s="30">
        <v>0.55720814</v>
      </c>
      <c r="K241" s="30">
        <f t="shared" si="34"/>
        <v>0.10061608293495403</v>
      </c>
      <c r="L241" s="74">
        <f t="shared" si="39"/>
        <v>7.0463149999999075</v>
      </c>
      <c r="M241" s="26">
        <f t="shared" si="40"/>
        <v>4.160031666666666</v>
      </c>
      <c r="N241" s="62">
        <f t="shared" si="41"/>
        <v>8.241975427558346</v>
      </c>
      <c r="O241" s="31">
        <f t="shared" si="36"/>
        <v>1</v>
      </c>
      <c r="P241" s="61">
        <f t="shared" si="37"/>
        <v>15.940752142815573</v>
      </c>
      <c r="Q241" s="65">
        <f t="shared" si="38"/>
        <v>15.739526509821694</v>
      </c>
      <c r="R241" s="66">
        <v>225</v>
      </c>
      <c r="S241" s="84">
        <f t="shared" si="35"/>
        <v>-11.200494112798424</v>
      </c>
      <c r="T241" s="85">
        <f t="shared" si="30"/>
        <v>-11.20049411279842</v>
      </c>
    </row>
    <row r="242" spans="1:20" ht="12.75">
      <c r="A242" s="1">
        <v>42499</v>
      </c>
      <c r="B242" s="13">
        <v>0.5694444444444444</v>
      </c>
      <c r="C242" s="22">
        <f t="shared" si="32"/>
        <v>42499.569444444445</v>
      </c>
      <c r="D242" s="6">
        <v>49.12790186111111</v>
      </c>
      <c r="E242" s="6">
        <v>0.0019240833333333334</v>
      </c>
      <c r="F242" s="6">
        <v>1.00971795</v>
      </c>
      <c r="G242" s="6">
        <f t="shared" si="33"/>
        <v>15.840089596350316</v>
      </c>
      <c r="H242" s="25">
        <v>49.23439691666667</v>
      </c>
      <c r="I242" s="30">
        <v>0.07327858333333333</v>
      </c>
      <c r="J242" s="30">
        <v>0.5571901</v>
      </c>
      <c r="K242" s="30">
        <f t="shared" si="34"/>
        <v>0.10061934055589189</v>
      </c>
      <c r="L242" s="74">
        <f t="shared" si="39"/>
        <v>6.38970333333333</v>
      </c>
      <c r="M242" s="26">
        <f t="shared" si="40"/>
        <v>4.281269999999999</v>
      </c>
      <c r="N242" s="62">
        <f t="shared" si="41"/>
        <v>7.756248398338622</v>
      </c>
      <c r="O242" s="31">
        <f t="shared" si="36"/>
        <v>1</v>
      </c>
      <c r="P242" s="61">
        <f t="shared" si="37"/>
        <v>15.940730465791956</v>
      </c>
      <c r="Q242" s="65">
        <f t="shared" si="38"/>
        <v>15.73949829992205</v>
      </c>
      <c r="R242" s="66">
        <v>226</v>
      </c>
      <c r="S242" s="84">
        <f t="shared" si="35"/>
        <v>-11.003312647739271</v>
      </c>
      <c r="T242" s="85">
        <f aca="true" t="shared" si="42" ref="T242:T305">$S$9*SIN(RADIANS(R242))</f>
        <v>-11.394263798849192</v>
      </c>
    </row>
    <row r="243" spans="1:20" ht="12.75">
      <c r="A243" s="1">
        <v>42499</v>
      </c>
      <c r="B243" s="13">
        <v>0.576388888888889</v>
      </c>
      <c r="C243" s="22">
        <f t="shared" si="32"/>
        <v>42499.57638888889</v>
      </c>
      <c r="D243" s="6">
        <v>49.13461683333333</v>
      </c>
      <c r="E243" s="6">
        <v>0.0019241944444444445</v>
      </c>
      <c r="F243" s="6">
        <v>1.00971954</v>
      </c>
      <c r="G243" s="6">
        <f t="shared" si="33"/>
        <v>15.840064653045305</v>
      </c>
      <c r="H243" s="25">
        <v>49.23016808333333</v>
      </c>
      <c r="I243" s="30">
        <v>0.07529947222222222</v>
      </c>
      <c r="J243" s="30">
        <v>0.55717212</v>
      </c>
      <c r="K243" s="30">
        <f t="shared" si="34"/>
        <v>0.10062258755206821</v>
      </c>
      <c r="L243" s="74">
        <f t="shared" si="39"/>
        <v>5.733074999999985</v>
      </c>
      <c r="M243" s="26">
        <f t="shared" si="40"/>
        <v>4.402516666666666</v>
      </c>
      <c r="N243" s="62">
        <f t="shared" si="41"/>
        <v>7.299326536952981</v>
      </c>
      <c r="O243" s="31">
        <f t="shared" si="36"/>
        <v>1</v>
      </c>
      <c r="P243" s="61">
        <f t="shared" si="37"/>
        <v>15.940708936906207</v>
      </c>
      <c r="Q243" s="65">
        <f t="shared" si="38"/>
        <v>15.739470255794425</v>
      </c>
      <c r="R243" s="66">
        <v>227</v>
      </c>
      <c r="S243" s="84">
        <f t="shared" si="35"/>
        <v>-10.802779467056139</v>
      </c>
      <c r="T243" s="85">
        <f t="shared" si="42"/>
        <v>-11.584562681768118</v>
      </c>
    </row>
    <row r="244" spans="1:20" ht="12.75">
      <c r="A244" s="1">
        <v>42499</v>
      </c>
      <c r="B244" s="13">
        <v>0.5833333333333334</v>
      </c>
      <c r="C244" s="22">
        <f t="shared" si="32"/>
        <v>42499.583333333336</v>
      </c>
      <c r="D244" s="6">
        <v>49.14133177777778</v>
      </c>
      <c r="E244" s="6">
        <v>0.0019243055555555556</v>
      </c>
      <c r="F244" s="6">
        <v>1.00972112</v>
      </c>
      <c r="G244" s="6">
        <f t="shared" si="33"/>
        <v>15.840039866694246</v>
      </c>
      <c r="H244" s="25">
        <v>49.225938944444444</v>
      </c>
      <c r="I244" s="30">
        <v>0.07732044444444444</v>
      </c>
      <c r="J244" s="30">
        <v>0.5571542</v>
      </c>
      <c r="K244" s="30">
        <f t="shared" si="34"/>
        <v>0.10062582392140534</v>
      </c>
      <c r="L244" s="74">
        <f t="shared" si="39"/>
        <v>5.076429999999874</v>
      </c>
      <c r="M244" s="26">
        <f t="shared" si="40"/>
        <v>4.523768333333333</v>
      </c>
      <c r="N244" s="62">
        <f t="shared" si="41"/>
        <v>6.876957900611851</v>
      </c>
      <c r="O244" s="31">
        <f t="shared" si="36"/>
        <v>1</v>
      </c>
      <c r="P244" s="61">
        <f t="shared" si="37"/>
        <v>15.940687240597374</v>
      </c>
      <c r="Q244" s="65">
        <f t="shared" si="38"/>
        <v>15.739442065493236</v>
      </c>
      <c r="R244" s="66">
        <v>228</v>
      </c>
      <c r="S244" s="84">
        <f t="shared" si="35"/>
        <v>-10.598955655098461</v>
      </c>
      <c r="T244" s="85">
        <f t="shared" si="42"/>
        <v>-11.771332794672002</v>
      </c>
    </row>
    <row r="245" spans="1:20" ht="12.75">
      <c r="A245" s="1">
        <v>42499</v>
      </c>
      <c r="B245" s="13">
        <v>0.5902777777777778</v>
      </c>
      <c r="C245" s="22">
        <f t="shared" si="32"/>
        <v>42499.59027777778</v>
      </c>
      <c r="D245" s="6">
        <v>49.14804672222222</v>
      </c>
      <c r="E245" s="6">
        <v>0.0019244166666666667</v>
      </c>
      <c r="F245" s="6">
        <v>1.00972271</v>
      </c>
      <c r="G245" s="6">
        <f t="shared" si="33"/>
        <v>15.84001492354586</v>
      </c>
      <c r="H245" s="25">
        <v>49.2217095</v>
      </c>
      <c r="I245" s="30">
        <v>0.07934155555555555</v>
      </c>
      <c r="J245" s="30">
        <v>0.55713634</v>
      </c>
      <c r="K245" s="30">
        <f t="shared" si="34"/>
        <v>0.10062904966183225</v>
      </c>
      <c r="L245" s="74">
        <f t="shared" si="39"/>
        <v>4.419766666667044</v>
      </c>
      <c r="M245" s="26">
        <f t="shared" si="40"/>
        <v>4.645028333333333</v>
      </c>
      <c r="N245" s="62">
        <f t="shared" si="41"/>
        <v>6.495892677710397</v>
      </c>
      <c r="O245" s="31">
        <f t="shared" si="36"/>
        <v>1</v>
      </c>
      <c r="P245" s="61">
        <f t="shared" si="37"/>
        <v>15.940665690615651</v>
      </c>
      <c r="Q245" s="65">
        <f t="shared" si="38"/>
        <v>15.739414042772841</v>
      </c>
      <c r="R245" s="66">
        <v>229</v>
      </c>
      <c r="S245" s="84">
        <f t="shared" si="35"/>
        <v>-10.391903298573856</v>
      </c>
      <c r="T245" s="85">
        <f t="shared" si="42"/>
        <v>-11.954517245575163</v>
      </c>
    </row>
    <row r="246" spans="1:20" ht="12.75">
      <c r="A246" s="1">
        <v>42499</v>
      </c>
      <c r="B246" s="13">
        <v>0.5972222222222222</v>
      </c>
      <c r="C246" s="22">
        <f t="shared" si="32"/>
        <v>42499.59722222222</v>
      </c>
      <c r="D246" s="6">
        <v>49.15476161111111</v>
      </c>
      <c r="E246" s="6">
        <v>0.0019245555555555554</v>
      </c>
      <c r="F246" s="6">
        <v>1.00972429</v>
      </c>
      <c r="G246" s="6">
        <f t="shared" si="33"/>
        <v>15.83999013735043</v>
      </c>
      <c r="H246" s="25">
        <v>49.21747977777778</v>
      </c>
      <c r="I246" s="30">
        <v>0.08136275</v>
      </c>
      <c r="J246" s="30">
        <v>0.55711854</v>
      </c>
      <c r="K246" s="30">
        <f t="shared" si="34"/>
        <v>0.10063226477128451</v>
      </c>
      <c r="L246" s="74">
        <f t="shared" si="39"/>
        <v>3.7630900000002043</v>
      </c>
      <c r="M246" s="26">
        <f t="shared" si="40"/>
        <v>4.766291666666667</v>
      </c>
      <c r="N246" s="62">
        <f t="shared" si="41"/>
        <v>6.163802912524999</v>
      </c>
      <c r="O246" s="31">
        <f t="shared" si="36"/>
        <v>1</v>
      </c>
      <c r="P246" s="61">
        <f t="shared" si="37"/>
        <v>15.940643973207692</v>
      </c>
      <c r="Q246" s="65">
        <f t="shared" si="38"/>
        <v>15.739385873884029</v>
      </c>
      <c r="R246" s="66">
        <v>230</v>
      </c>
      <c r="S246" s="84">
        <f t="shared" si="35"/>
        <v>-10.18168546763588</v>
      </c>
      <c r="T246" s="85">
        <f t="shared" si="42"/>
        <v>-12.134060234719314</v>
      </c>
    </row>
    <row r="247" spans="1:20" ht="12.75">
      <c r="A247" s="1">
        <v>42499</v>
      </c>
      <c r="B247" s="13">
        <v>0.6041666666666666</v>
      </c>
      <c r="C247" s="22">
        <f t="shared" si="32"/>
        <v>42499.604166666664</v>
      </c>
      <c r="D247" s="6">
        <v>49.1614765</v>
      </c>
      <c r="E247" s="6">
        <v>0.0019246666666666665</v>
      </c>
      <c r="F247" s="6">
        <v>1.00972588</v>
      </c>
      <c r="G247" s="6">
        <f t="shared" si="33"/>
        <v>15.839965194358658</v>
      </c>
      <c r="H247" s="25">
        <v>49.21324975</v>
      </c>
      <c r="I247" s="30">
        <v>0.08338408333333333</v>
      </c>
      <c r="J247" s="30">
        <v>0.55710079</v>
      </c>
      <c r="K247" s="30">
        <f t="shared" si="34"/>
        <v>0.10063547105411837</v>
      </c>
      <c r="L247" s="74">
        <f t="shared" si="39"/>
        <v>3.1063950000002194</v>
      </c>
      <c r="M247" s="26">
        <f t="shared" si="40"/>
        <v>4.8875649999999995</v>
      </c>
      <c r="N247" s="62">
        <f t="shared" si="41"/>
        <v>5.888984832579644</v>
      </c>
      <c r="O247" s="31">
        <f t="shared" si="36"/>
        <v>1</v>
      </c>
      <c r="P247" s="61">
        <f t="shared" si="37"/>
        <v>15.940622402121715</v>
      </c>
      <c r="Q247" s="65">
        <f t="shared" si="38"/>
        <v>15.739357872579145</v>
      </c>
      <c r="R247" s="66">
        <v>231</v>
      </c>
      <c r="S247" s="84">
        <f t="shared" si="35"/>
        <v>-9.96836619667226</v>
      </c>
      <c r="T247" s="85">
        <f t="shared" si="42"/>
        <v>-12.309907071570688</v>
      </c>
    </row>
    <row r="248" spans="1:20" ht="13.5" thickBot="1">
      <c r="A248" s="1">
        <v>42499</v>
      </c>
      <c r="B248" s="13">
        <v>0.611111111111111</v>
      </c>
      <c r="C248" s="22">
        <f t="shared" si="32"/>
        <v>42499.61111111111</v>
      </c>
      <c r="D248" s="6">
        <v>49.16819133333333</v>
      </c>
      <c r="E248" s="6">
        <v>0.0019247777777777776</v>
      </c>
      <c r="F248" s="6">
        <v>1.00972746</v>
      </c>
      <c r="G248" s="6">
        <f t="shared" si="33"/>
        <v>15.839940408318862</v>
      </c>
      <c r="H248" s="25">
        <v>49.20901944444445</v>
      </c>
      <c r="I248" s="30">
        <v>0.0854055</v>
      </c>
      <c r="J248" s="30">
        <v>0.55708311</v>
      </c>
      <c r="K248" s="30">
        <f t="shared" si="34"/>
        <v>0.10063866489556911</v>
      </c>
      <c r="L248" s="74">
        <f t="shared" si="39"/>
        <v>2.449686666667077</v>
      </c>
      <c r="M248" s="26">
        <f t="shared" si="40"/>
        <v>5.008843333333333</v>
      </c>
      <c r="N248" s="62">
        <f t="shared" si="41"/>
        <v>5.679763927169813</v>
      </c>
      <c r="O248" s="31">
        <f t="shared" si="36"/>
        <v>1</v>
      </c>
      <c r="P248" s="61">
        <f t="shared" si="37"/>
        <v>15.940600665412777</v>
      </c>
      <c r="Q248" s="65">
        <f t="shared" si="38"/>
        <v>15.73932972330454</v>
      </c>
      <c r="R248" s="66">
        <v>232</v>
      </c>
      <c r="S248" s="84">
        <f t="shared" si="35"/>
        <v>-9.75201046479939</v>
      </c>
      <c r="T248" s="85">
        <f t="shared" si="42"/>
        <v>-12.482004191479323</v>
      </c>
    </row>
    <row r="249" spans="1:22" ht="12.75">
      <c r="A249" s="1">
        <v>42499</v>
      </c>
      <c r="B249" s="13">
        <v>0.6180555555555556</v>
      </c>
      <c r="C249" s="22">
        <f t="shared" si="32"/>
        <v>42499.618055555555</v>
      </c>
      <c r="D249" s="6">
        <v>49.174906166666666</v>
      </c>
      <c r="E249" s="6">
        <v>0.0019248888888888887</v>
      </c>
      <c r="F249" s="6">
        <v>1.00972904</v>
      </c>
      <c r="G249" s="6">
        <f t="shared" si="33"/>
        <v>15.839915622356635</v>
      </c>
      <c r="H249" s="25">
        <v>49.20478886111111</v>
      </c>
      <c r="I249" s="30">
        <v>0.08742702777777778</v>
      </c>
      <c r="J249" s="30">
        <v>0.55706549</v>
      </c>
      <c r="K249" s="30">
        <f t="shared" si="34"/>
        <v>0.1006418480998912</v>
      </c>
      <c r="L249" s="74">
        <f t="shared" si="39"/>
        <v>1.7929616666667414</v>
      </c>
      <c r="M249" s="26">
        <f t="shared" si="40"/>
        <v>5.130128333333333</v>
      </c>
      <c r="N249" s="62">
        <f t="shared" si="41"/>
        <v>5.54357788018063</v>
      </c>
      <c r="O249" s="31">
        <f t="shared" si="36"/>
        <v>1</v>
      </c>
      <c r="P249" s="61">
        <f t="shared" si="37"/>
        <v>15.940579073214431</v>
      </c>
      <c r="Q249" s="65">
        <f t="shared" si="38"/>
        <v>15.739301743423292</v>
      </c>
      <c r="R249" s="66">
        <v>233</v>
      </c>
      <c r="S249" s="84">
        <f t="shared" si="35"/>
        <v>-9.532684176069107</v>
      </c>
      <c r="T249" s="85">
        <f t="shared" si="42"/>
        <v>-12.650299171995334</v>
      </c>
      <c r="V249" s="117" t="s">
        <v>1521</v>
      </c>
    </row>
    <row r="250" spans="1:22" ht="12.75">
      <c r="A250" s="1">
        <v>42499</v>
      </c>
      <c r="B250" s="13">
        <v>0.625</v>
      </c>
      <c r="C250" s="22">
        <f t="shared" si="32"/>
        <v>42499.625</v>
      </c>
      <c r="D250" s="6">
        <v>49.18162097222222</v>
      </c>
      <c r="E250" s="6">
        <v>0.0019249999999999998</v>
      </c>
      <c r="F250" s="6">
        <v>1.00973063</v>
      </c>
      <c r="G250" s="6">
        <f t="shared" si="33"/>
        <v>15.839890679599534</v>
      </c>
      <c r="H250" s="25">
        <v>49.20055797222223</v>
      </c>
      <c r="I250" s="30">
        <v>0.08944866666666666</v>
      </c>
      <c r="J250" s="30">
        <v>0.55704792</v>
      </c>
      <c r="K250" s="30">
        <f t="shared" si="34"/>
        <v>0.10064502247180361</v>
      </c>
      <c r="L250" s="74">
        <f t="shared" si="39"/>
        <v>1.1362200000004918</v>
      </c>
      <c r="M250" s="26">
        <f t="shared" si="40"/>
        <v>5.2514199999999995</v>
      </c>
      <c r="N250" s="62">
        <f t="shared" si="41"/>
        <v>5.485875055416371</v>
      </c>
      <c r="O250" s="31">
        <f t="shared" si="36"/>
        <v>1</v>
      </c>
      <c r="P250" s="61">
        <f t="shared" si="37"/>
        <v>15.940557470456527</v>
      </c>
      <c r="Q250" s="65">
        <f t="shared" si="38"/>
        <v>15.739273774256743</v>
      </c>
      <c r="R250" s="66">
        <v>234</v>
      </c>
      <c r="S250" s="84">
        <f t="shared" si="35"/>
        <v>-9.310454139393608</v>
      </c>
      <c r="T250" s="85">
        <f t="shared" si="42"/>
        <v>-12.814740748837357</v>
      </c>
      <c r="V250" s="118">
        <f>-0.5*(N251-N249)/(N251+N249-2*N250)*(C250-C249)+C250</f>
        <v>42499.62647762039</v>
      </c>
    </row>
    <row r="251" spans="1:22" ht="12.75">
      <c r="A251" s="1">
        <v>42499</v>
      </c>
      <c r="B251" s="13">
        <v>0.6319444444444444</v>
      </c>
      <c r="C251" s="22">
        <f t="shared" si="32"/>
        <v>42499.631944444445</v>
      </c>
      <c r="D251" s="6">
        <v>49.18833574999999</v>
      </c>
      <c r="E251" s="6">
        <v>0.001925111111111111</v>
      </c>
      <c r="F251" s="6">
        <v>1.00973221</v>
      </c>
      <c r="G251" s="6">
        <f t="shared" si="33"/>
        <v>15.839865893792938</v>
      </c>
      <c r="H251" s="25">
        <v>49.19632683333333</v>
      </c>
      <c r="I251" s="30">
        <v>0.09147038888888888</v>
      </c>
      <c r="J251" s="30">
        <v>0.55703042</v>
      </c>
      <c r="K251" s="30">
        <f t="shared" si="34"/>
        <v>0.10064818439587457</v>
      </c>
      <c r="L251" s="74">
        <f t="shared" si="39"/>
        <v>0.47946500000023207</v>
      </c>
      <c r="M251" s="26">
        <f t="shared" si="40"/>
        <v>5.3727166666666655</v>
      </c>
      <c r="N251" s="62">
        <f t="shared" si="41"/>
        <v>5.509127140167245</v>
      </c>
      <c r="O251" s="31">
        <f t="shared" si="36"/>
        <v>1</v>
      </c>
      <c r="P251" s="61">
        <f t="shared" si="37"/>
        <v>15.940535702071339</v>
      </c>
      <c r="Q251" s="65">
        <f t="shared" si="38"/>
        <v>15.73924565712773</v>
      </c>
      <c r="R251" s="66">
        <v>235</v>
      </c>
      <c r="S251" s="84">
        <f t="shared" si="35"/>
        <v>-9.085388048194854</v>
      </c>
      <c r="T251" s="85">
        <f t="shared" si="42"/>
        <v>-12.975278831508103</v>
      </c>
      <c r="V251" s="119">
        <f>V250-INT(V250)</f>
        <v>0.6264776203897782</v>
      </c>
    </row>
    <row r="252" spans="1:22" ht="13.5" thickBot="1">
      <c r="A252" s="1">
        <v>42499</v>
      </c>
      <c r="B252" s="13">
        <v>0.638888888888889</v>
      </c>
      <c r="C252" s="22">
        <f t="shared" si="32"/>
        <v>42499.63888888889</v>
      </c>
      <c r="D252" s="6">
        <v>49.195050499999994</v>
      </c>
      <c r="E252" s="6">
        <v>0.00192525</v>
      </c>
      <c r="F252" s="6">
        <v>1.00973379</v>
      </c>
      <c r="G252" s="6">
        <f t="shared" si="33"/>
        <v>15.839841108063903</v>
      </c>
      <c r="H252" s="25">
        <v>49.19209544444444</v>
      </c>
      <c r="I252" s="30">
        <v>0.09349222222222221</v>
      </c>
      <c r="J252" s="30">
        <v>0.55701297</v>
      </c>
      <c r="K252" s="30">
        <f t="shared" si="34"/>
        <v>0.1006513374837061</v>
      </c>
      <c r="L252" s="74">
        <f t="shared" si="39"/>
        <v>-0.17730333333318526</v>
      </c>
      <c r="M252" s="26">
        <f t="shared" si="40"/>
        <v>5.494018333333333</v>
      </c>
      <c r="N252" s="62">
        <f t="shared" si="41"/>
        <v>5.6123346890353405</v>
      </c>
      <c r="O252" s="31">
        <f t="shared" si="36"/>
        <v>1</v>
      </c>
      <c r="P252" s="61">
        <f t="shared" si="37"/>
        <v>15.940514078188812</v>
      </c>
      <c r="Q252" s="65">
        <f t="shared" si="38"/>
        <v>15.739217709397064</v>
      </c>
      <c r="R252" s="66">
        <v>236</v>
      </c>
      <c r="S252" s="84">
        <f t="shared" si="35"/>
        <v>-8.857554459784481</v>
      </c>
      <c r="T252" s="85">
        <f t="shared" si="42"/>
        <v>-13.13186451855243</v>
      </c>
      <c r="V252" s="120">
        <f>N250-(1/8)*(N251-N249)^2/(N251+N249-2*N250)</f>
        <v>5.484042471243005</v>
      </c>
    </row>
    <row r="253" spans="1:20" ht="12.75">
      <c r="A253" s="1">
        <v>42499</v>
      </c>
      <c r="B253" s="13">
        <v>0.6458333333333334</v>
      </c>
      <c r="C253" s="22">
        <f t="shared" si="32"/>
        <v>42499.645833333336</v>
      </c>
      <c r="D253" s="6">
        <v>49.20176525</v>
      </c>
      <c r="E253" s="6">
        <v>0.0019253611111111112</v>
      </c>
      <c r="F253" s="6">
        <v>1.00973538</v>
      </c>
      <c r="G253" s="6">
        <f t="shared" si="33"/>
        <v>15.839816165541478</v>
      </c>
      <c r="H253" s="25">
        <v>49.18786375</v>
      </c>
      <c r="I253" s="30">
        <v>0.09551416666666666</v>
      </c>
      <c r="J253" s="30">
        <v>0.55699559</v>
      </c>
      <c r="K253" s="30">
        <f t="shared" si="34"/>
        <v>0.10065447811942545</v>
      </c>
      <c r="L253" s="74">
        <f t="shared" si="39"/>
        <v>-0.8340900000001739</v>
      </c>
      <c r="M253" s="26">
        <f t="shared" si="40"/>
        <v>5.615328333333333</v>
      </c>
      <c r="N253" s="62">
        <f t="shared" si="41"/>
        <v>5.791230197965178</v>
      </c>
      <c r="O253" s="31">
        <f t="shared" si="36"/>
        <v>1</v>
      </c>
      <c r="P253" s="61">
        <f t="shared" si="37"/>
        <v>15.940492445547608</v>
      </c>
      <c r="Q253" s="65">
        <f t="shared" si="38"/>
        <v>15.739189770580197</v>
      </c>
      <c r="R253" s="66">
        <v>237</v>
      </c>
      <c r="S253" s="84">
        <f t="shared" si="35"/>
        <v>-8.62702277448061</v>
      </c>
      <c r="T253" s="85">
        <f t="shared" si="42"/>
        <v>-13.28445011245317</v>
      </c>
    </row>
    <row r="254" spans="1:20" ht="12.75">
      <c r="A254" s="1">
        <v>42499</v>
      </c>
      <c r="B254" s="13">
        <v>0.6527777777777778</v>
      </c>
      <c r="C254" s="22">
        <f t="shared" si="32"/>
        <v>42499.65277777778</v>
      </c>
      <c r="D254" s="6">
        <v>49.20847994444445</v>
      </c>
      <c r="E254" s="6">
        <v>0.0019254722222222223</v>
      </c>
      <c r="F254" s="6">
        <v>1.00973696</v>
      </c>
      <c r="G254" s="6">
        <f t="shared" si="33"/>
        <v>15.839791379968075</v>
      </c>
      <c r="H254" s="25">
        <v>49.18363180555555</v>
      </c>
      <c r="I254" s="30">
        <v>0.09753622222222222</v>
      </c>
      <c r="J254" s="30">
        <v>0.55697826</v>
      </c>
      <c r="K254" s="30">
        <f t="shared" si="34"/>
        <v>0.10065760991510059</v>
      </c>
      <c r="L254" s="74">
        <f t="shared" si="39"/>
        <v>-1.4908883333339418</v>
      </c>
      <c r="M254" s="26">
        <f t="shared" si="40"/>
        <v>5.736644999999999</v>
      </c>
      <c r="N254" s="62">
        <f t="shared" si="41"/>
        <v>6.039095842879194</v>
      </c>
      <c r="O254" s="31">
        <f t="shared" si="36"/>
        <v>1</v>
      </c>
      <c r="P254" s="61">
        <f t="shared" si="37"/>
        <v>15.940470643660904</v>
      </c>
      <c r="Q254" s="65">
        <f t="shared" si="38"/>
        <v>15.739161687422053</v>
      </c>
      <c r="R254" s="66">
        <v>238</v>
      </c>
      <c r="S254" s="84">
        <f t="shared" si="35"/>
        <v>-8.393863214467787</v>
      </c>
      <c r="T254" s="85">
        <f t="shared" si="42"/>
        <v>-13.432989134160302</v>
      </c>
    </row>
    <row r="255" spans="1:20" ht="12.75">
      <c r="A255" s="1">
        <v>42499</v>
      </c>
      <c r="B255" s="13">
        <v>0.6597222222222222</v>
      </c>
      <c r="C255" s="22">
        <f t="shared" si="32"/>
        <v>42499.65972222222</v>
      </c>
      <c r="D255" s="6">
        <v>49.21519463888889</v>
      </c>
      <c r="E255" s="6">
        <v>0.0019255833333333334</v>
      </c>
      <c r="F255" s="6">
        <v>1.00973854</v>
      </c>
      <c r="G255" s="6">
        <f t="shared" si="33"/>
        <v>15.839766594472232</v>
      </c>
      <c r="H255" s="25">
        <v>49.17939961111111</v>
      </c>
      <c r="I255" s="30">
        <v>0.0995583611111111</v>
      </c>
      <c r="J255" s="30">
        <v>0.55696099</v>
      </c>
      <c r="K255" s="30">
        <f t="shared" si="34"/>
        <v>0.1006607310617418</v>
      </c>
      <c r="L255" s="74">
        <f t="shared" si="39"/>
        <v>-2.147701666666819</v>
      </c>
      <c r="M255" s="26">
        <f t="shared" si="40"/>
        <v>5.857966666666667</v>
      </c>
      <c r="N255" s="62">
        <f t="shared" si="41"/>
        <v>6.3478610545623155</v>
      </c>
      <c r="O255" s="31">
        <f t="shared" si="36"/>
        <v>1</v>
      </c>
      <c r="P255" s="61">
        <f t="shared" si="37"/>
        <v>15.940448989883174</v>
      </c>
      <c r="Q255" s="65">
        <f t="shared" si="38"/>
        <v>15.739133770052975</v>
      </c>
      <c r="R255" s="66">
        <v>239</v>
      </c>
      <c r="S255" s="84">
        <f t="shared" si="35"/>
        <v>-8.158146802406659</v>
      </c>
      <c r="T255" s="85">
        <f t="shared" si="42"/>
        <v>-13.577436337248876</v>
      </c>
    </row>
    <row r="256" spans="1:20" ht="12.75">
      <c r="A256" s="1">
        <v>42499</v>
      </c>
      <c r="B256" s="13">
        <v>0.6666666666666666</v>
      </c>
      <c r="C256" s="22">
        <f t="shared" si="32"/>
        <v>42499.666666666664</v>
      </c>
      <c r="D256" s="6">
        <v>49.22190927777778</v>
      </c>
      <c r="E256" s="6">
        <v>0.0019256944444444445</v>
      </c>
      <c r="F256" s="6">
        <v>1.00974013</v>
      </c>
      <c r="G256" s="6">
        <f t="shared" si="33"/>
        <v>15.839741652184474</v>
      </c>
      <c r="H256" s="25">
        <v>49.17516713888889</v>
      </c>
      <c r="I256" s="30">
        <v>0.10158058333333334</v>
      </c>
      <c r="J256" s="30">
        <v>0.55694379</v>
      </c>
      <c r="K256" s="30">
        <f t="shared" si="34"/>
        <v>0.10066383974991708</v>
      </c>
      <c r="L256" s="74">
        <f t="shared" si="39"/>
        <v>-2.8045283333337068</v>
      </c>
      <c r="M256" s="26">
        <f t="shared" si="40"/>
        <v>5.979293333333334</v>
      </c>
      <c r="N256" s="62">
        <f t="shared" si="41"/>
        <v>6.7091269631731185</v>
      </c>
      <c r="O256" s="31">
        <f t="shared" si="36"/>
        <v>1</v>
      </c>
      <c r="P256" s="61">
        <f t="shared" si="37"/>
        <v>15.940427325533975</v>
      </c>
      <c r="Q256" s="65">
        <f t="shared" si="38"/>
        <v>15.73910586341049</v>
      </c>
      <c r="R256" s="66">
        <v>240</v>
      </c>
      <c r="S256" s="84">
        <f t="shared" si="35"/>
        <v>-7.919945339799774</v>
      </c>
      <c r="T256" s="85">
        <f t="shared" si="42"/>
        <v>-13.71774772170155</v>
      </c>
    </row>
    <row r="257" spans="1:20" ht="12.75">
      <c r="A257" s="1">
        <v>42499</v>
      </c>
      <c r="B257" s="13">
        <v>0.6736111111111112</v>
      </c>
      <c r="C257" s="22">
        <f t="shared" si="32"/>
        <v>42499.67361111111</v>
      </c>
      <c r="D257" s="6">
        <v>49.22862391666667</v>
      </c>
      <c r="E257" s="6">
        <v>0.0019258055555555556</v>
      </c>
      <c r="F257" s="6">
        <v>1.00974171</v>
      </c>
      <c r="G257" s="6">
        <f t="shared" si="33"/>
        <v>15.839716866844263</v>
      </c>
      <c r="H257" s="25">
        <v>49.17093441666666</v>
      </c>
      <c r="I257" s="30">
        <v>0.10360294444444446</v>
      </c>
      <c r="J257" s="30">
        <v>0.55692664</v>
      </c>
      <c r="K257" s="30">
        <f t="shared" si="34"/>
        <v>0.10066693959238772</v>
      </c>
      <c r="L257" s="74">
        <f t="shared" si="39"/>
        <v>-3.4613700000005565</v>
      </c>
      <c r="M257" s="26">
        <f t="shared" si="40"/>
        <v>6.100628333333335</v>
      </c>
      <c r="N257" s="62">
        <f t="shared" si="41"/>
        <v>7.114908402129266</v>
      </c>
      <c r="O257" s="31">
        <f t="shared" si="36"/>
        <v>1</v>
      </c>
      <c r="P257" s="61">
        <f t="shared" si="37"/>
        <v>15.94040549193439</v>
      </c>
      <c r="Q257" s="65">
        <f t="shared" si="38"/>
        <v>15.739077812434557</v>
      </c>
      <c r="R257" s="66">
        <v>241</v>
      </c>
      <c r="S257" s="84">
        <f t="shared" si="35"/>
        <v>-7.679331385120141</v>
      </c>
      <c r="T257" s="85">
        <f t="shared" si="42"/>
        <v>-13.853880547311393</v>
      </c>
    </row>
    <row r="258" spans="1:20" ht="12.75">
      <c r="A258" s="1">
        <v>42499</v>
      </c>
      <c r="B258" s="13">
        <v>0.6805555555555555</v>
      </c>
      <c r="C258" s="22">
        <f t="shared" si="32"/>
        <v>42499.680555555555</v>
      </c>
      <c r="D258" s="6">
        <v>49.23533852777778</v>
      </c>
      <c r="E258" s="6">
        <v>0.0019259166666666667</v>
      </c>
      <c r="F258" s="6">
        <v>1.00974329</v>
      </c>
      <c r="G258" s="6">
        <f t="shared" si="33"/>
        <v>15.83969208158161</v>
      </c>
      <c r="H258" s="25">
        <v>49.16670144444444</v>
      </c>
      <c r="I258" s="30">
        <v>0.10562536111111112</v>
      </c>
      <c r="J258" s="30">
        <v>0.55690955</v>
      </c>
      <c r="K258" s="30">
        <f t="shared" si="34"/>
        <v>0.1006700287798467</v>
      </c>
      <c r="L258" s="74">
        <f t="shared" si="39"/>
        <v>-4.1182250000001375</v>
      </c>
      <c r="M258" s="26">
        <f t="shared" si="40"/>
        <v>6.221966666666667</v>
      </c>
      <c r="N258" s="62">
        <f t="shared" si="41"/>
        <v>7.5580380268849146</v>
      </c>
      <c r="O258" s="31">
        <f t="shared" si="36"/>
        <v>1</v>
      </c>
      <c r="P258" s="61">
        <f t="shared" si="37"/>
        <v>15.940383806436651</v>
      </c>
      <c r="Q258" s="65">
        <f t="shared" si="38"/>
        <v>15.739049927251875</v>
      </c>
      <c r="R258" s="66">
        <v>242</v>
      </c>
      <c r="S258" s="84">
        <f t="shared" si="35"/>
        <v>-7.436378231709258</v>
      </c>
      <c r="T258" s="85">
        <f t="shared" si="42"/>
        <v>-13.985793346700962</v>
      </c>
    </row>
    <row r="259" spans="1:20" ht="12.75">
      <c r="A259" s="1">
        <v>42499</v>
      </c>
      <c r="B259" s="13">
        <v>0.6875</v>
      </c>
      <c r="C259" s="22">
        <f t="shared" si="32"/>
        <v>42499.6875</v>
      </c>
      <c r="D259" s="6">
        <v>49.24205311111111</v>
      </c>
      <c r="E259" s="6">
        <v>0.0019260277777777778</v>
      </c>
      <c r="F259" s="6">
        <v>1.00974487</v>
      </c>
      <c r="G259" s="6">
        <f t="shared" si="33"/>
        <v>15.83966729639653</v>
      </c>
      <c r="H259" s="25">
        <v>49.162468249999996</v>
      </c>
      <c r="I259" s="30">
        <v>0.10764788888888889</v>
      </c>
      <c r="J259" s="30">
        <v>0.55689252</v>
      </c>
      <c r="K259" s="30">
        <f t="shared" si="34"/>
        <v>0.1006731073103145</v>
      </c>
      <c r="L259" s="74">
        <f t="shared" si="39"/>
        <v>-4.775091666666924</v>
      </c>
      <c r="M259" s="26">
        <f t="shared" si="40"/>
        <v>6.343311666666667</v>
      </c>
      <c r="N259" s="62">
        <f t="shared" si="41"/>
        <v>8.032342020467361</v>
      </c>
      <c r="O259" s="31">
        <f t="shared" si="36"/>
        <v>1</v>
      </c>
      <c r="P259" s="61">
        <f t="shared" si="37"/>
        <v>15.940362110361457</v>
      </c>
      <c r="Q259" s="65">
        <f t="shared" si="38"/>
        <v>15.739022052801763</v>
      </c>
      <c r="R259" s="66">
        <v>243</v>
      </c>
      <c r="S259" s="84">
        <f t="shared" si="35"/>
        <v>-7.191159885451184</v>
      </c>
      <c r="T259" s="85">
        <f t="shared" si="42"/>
        <v>-14.113445937953705</v>
      </c>
    </row>
    <row r="260" spans="1:20" ht="12.75">
      <c r="A260" s="1">
        <v>42499</v>
      </c>
      <c r="B260" s="13">
        <v>0.6944444444444445</v>
      </c>
      <c r="C260" s="22">
        <f t="shared" si="32"/>
        <v>42499.694444444445</v>
      </c>
      <c r="D260" s="6">
        <v>49.248767694444446</v>
      </c>
      <c r="E260" s="6">
        <v>0.001926138888888889</v>
      </c>
      <c r="F260" s="6">
        <v>1.00974645</v>
      </c>
      <c r="G260" s="6">
        <f t="shared" si="33"/>
        <v>15.839642511289014</v>
      </c>
      <c r="H260" s="25">
        <v>49.15823480555555</v>
      </c>
      <c r="I260" s="30">
        <v>0.10967052777777778</v>
      </c>
      <c r="J260" s="30">
        <v>0.55687555</v>
      </c>
      <c r="K260" s="30">
        <f t="shared" si="34"/>
        <v>0.10067617518181839</v>
      </c>
      <c r="L260" s="74">
        <f t="shared" si="39"/>
        <v>-5.431973333333673</v>
      </c>
      <c r="M260" s="26">
        <f t="shared" si="40"/>
        <v>6.464663333333333</v>
      </c>
      <c r="N260" s="62">
        <f t="shared" si="41"/>
        <v>8.532628378632605</v>
      </c>
      <c r="O260" s="31">
        <f t="shared" si="36"/>
        <v>1</v>
      </c>
      <c r="P260" s="61">
        <f t="shared" si="37"/>
        <v>15.940340403706845</v>
      </c>
      <c r="Q260" s="65">
        <f t="shared" si="38"/>
        <v>15.738994189086217</v>
      </c>
      <c r="R260" s="66">
        <v>244</v>
      </c>
      <c r="S260" s="84">
        <f t="shared" si="35"/>
        <v>-6.943751042229672</v>
      </c>
      <c r="T260" s="85">
        <f t="shared" si="42"/>
        <v>-14.236799436853724</v>
      </c>
    </row>
    <row r="261" spans="1:20" ht="12.75">
      <c r="A261" s="1">
        <v>42499</v>
      </c>
      <c r="B261" s="13">
        <v>0.7013888888888888</v>
      </c>
      <c r="C261" s="22">
        <f t="shared" si="32"/>
        <v>42499.70138888889</v>
      </c>
      <c r="D261" s="6">
        <v>49.25548222222222</v>
      </c>
      <c r="E261" s="6">
        <v>0.00192625</v>
      </c>
      <c r="F261" s="6">
        <v>1.00974803</v>
      </c>
      <c r="G261" s="6">
        <f t="shared" si="33"/>
        <v>15.839617726259062</v>
      </c>
      <c r="H261" s="25">
        <v>49.15400111111111</v>
      </c>
      <c r="I261" s="30">
        <v>0.11169325000000001</v>
      </c>
      <c r="J261" s="30">
        <v>0.55685863</v>
      </c>
      <c r="K261" s="30">
        <f t="shared" si="34"/>
        <v>0.10067923420037768</v>
      </c>
      <c r="L261" s="74">
        <f t="shared" si="39"/>
        <v>-6.088866666666775</v>
      </c>
      <c r="M261" s="26">
        <f t="shared" si="40"/>
        <v>6.58602</v>
      </c>
      <c r="N261" s="62">
        <f t="shared" si="41"/>
        <v>9.054591424473019</v>
      </c>
      <c r="O261" s="31">
        <f t="shared" si="36"/>
        <v>1</v>
      </c>
      <c r="P261" s="61">
        <f t="shared" si="37"/>
        <v>15.940318686470833</v>
      </c>
      <c r="Q261" s="65">
        <f t="shared" si="38"/>
        <v>15.738966336107195</v>
      </c>
      <c r="R261" s="66">
        <v>245</v>
      </c>
      <c r="S261" s="84">
        <f t="shared" si="35"/>
        <v>-6.694227065175057</v>
      </c>
      <c r="T261" s="85">
        <f t="shared" si="42"/>
        <v>-14.355816268730313</v>
      </c>
    </row>
    <row r="262" spans="1:20" ht="12.75">
      <c r="A262" s="1">
        <v>42499</v>
      </c>
      <c r="B262" s="13">
        <v>0.7083333333333334</v>
      </c>
      <c r="C262" s="22">
        <f t="shared" si="32"/>
        <v>42499.708333333336</v>
      </c>
      <c r="D262" s="6">
        <v>49.26219675</v>
      </c>
      <c r="E262" s="6">
        <v>0.0019263611111111111</v>
      </c>
      <c r="F262" s="6">
        <v>1.00974962</v>
      </c>
      <c r="G262" s="6">
        <f t="shared" si="33"/>
        <v>15.839592784440132</v>
      </c>
      <c r="H262" s="25">
        <v>49.14976716666666</v>
      </c>
      <c r="I262" s="30">
        <v>0.11371605555555556</v>
      </c>
      <c r="J262" s="30">
        <v>0.55684178</v>
      </c>
      <c r="K262" s="30">
        <f t="shared" si="34"/>
        <v>0.10068228074817136</v>
      </c>
      <c r="L262" s="74">
        <f t="shared" si="39"/>
        <v>-6.745775000000265</v>
      </c>
      <c r="M262" s="26">
        <f t="shared" si="40"/>
        <v>6.707381666666667</v>
      </c>
      <c r="N262" s="62">
        <f t="shared" si="41"/>
        <v>9.594699018191342</v>
      </c>
      <c r="O262" s="31">
        <f t="shared" si="36"/>
        <v>1</v>
      </c>
      <c r="P262" s="61">
        <f t="shared" si="37"/>
        <v>15.94029696045944</v>
      </c>
      <c r="Q262" s="65">
        <f t="shared" si="38"/>
        <v>15.738938492058685</v>
      </c>
      <c r="R262" s="66">
        <v>246</v>
      </c>
      <c r="S262" s="84">
        <f t="shared" si="35"/>
        <v>-6.442663961707969</v>
      </c>
      <c r="T262" s="85">
        <f t="shared" si="42"/>
        <v>-14.470460179903526</v>
      </c>
    </row>
    <row r="263" spans="1:20" ht="12.75">
      <c r="A263" s="1">
        <v>42499</v>
      </c>
      <c r="B263" s="13">
        <v>0.7152777777777778</v>
      </c>
      <c r="C263" s="22">
        <f t="shared" si="32"/>
        <v>42499.71527777778</v>
      </c>
      <c r="D263" s="6">
        <v>49.26891122222222</v>
      </c>
      <c r="E263" s="6">
        <v>0.0019264722222222222</v>
      </c>
      <c r="F263" s="6">
        <v>1.0097512</v>
      </c>
      <c r="G263" s="6">
        <f t="shared" si="33"/>
        <v>15.839567999565801</v>
      </c>
      <c r="H263" s="25">
        <v>49.14553302777778</v>
      </c>
      <c r="I263" s="30">
        <v>0.11573897222222224</v>
      </c>
      <c r="J263" s="30">
        <v>0.55682499</v>
      </c>
      <c r="K263" s="30">
        <f t="shared" si="34"/>
        <v>0.10068531663112223</v>
      </c>
      <c r="L263" s="74">
        <f t="shared" si="39"/>
        <v>-7.402691666666499</v>
      </c>
      <c r="M263" s="26">
        <f t="shared" si="40"/>
        <v>6.82875</v>
      </c>
      <c r="N263" s="62">
        <f t="shared" si="41"/>
        <v>10.15005439700293</v>
      </c>
      <c r="O263" s="31">
        <f t="shared" si="36"/>
        <v>1</v>
      </c>
      <c r="P263" s="61">
        <f t="shared" si="37"/>
        <v>15.940275065188304</v>
      </c>
      <c r="Q263" s="65">
        <f t="shared" si="38"/>
        <v>15.73891050369196</v>
      </c>
      <c r="R263" s="66">
        <v>247</v>
      </c>
      <c r="S263" s="84">
        <f t="shared" si="35"/>
        <v>-6.189138360386656</v>
      </c>
      <c r="T263" s="85">
        <f t="shared" si="42"/>
        <v>-14.580696248727444</v>
      </c>
    </row>
    <row r="264" spans="1:20" ht="12.75">
      <c r="A264" s="1">
        <v>42499</v>
      </c>
      <c r="B264" s="13">
        <v>0.7222222222222222</v>
      </c>
      <c r="C264" s="22">
        <f t="shared" si="32"/>
        <v>42499.72222222222</v>
      </c>
      <c r="D264" s="6">
        <v>49.27562569444444</v>
      </c>
      <c r="E264" s="6">
        <v>0.0019265833333333333</v>
      </c>
      <c r="F264" s="6">
        <v>1.00975278</v>
      </c>
      <c r="G264" s="6">
        <f t="shared" si="33"/>
        <v>15.839543214769034</v>
      </c>
      <c r="H264" s="25">
        <v>49.14129863888889</v>
      </c>
      <c r="I264" s="30">
        <v>0.11776197222222222</v>
      </c>
      <c r="J264" s="30">
        <v>0.55680825</v>
      </c>
      <c r="K264" s="30">
        <f t="shared" si="34"/>
        <v>0.10068834365559683</v>
      </c>
      <c r="L264" s="74">
        <f t="shared" si="39"/>
        <v>-8.059623333333121</v>
      </c>
      <c r="M264" s="26">
        <f t="shared" si="40"/>
        <v>6.950123333333334</v>
      </c>
      <c r="N264" s="62">
        <f t="shared" si="41"/>
        <v>10.718293351690814</v>
      </c>
      <c r="O264" s="31">
        <f t="shared" si="36"/>
        <v>1</v>
      </c>
      <c r="P264" s="61">
        <f t="shared" si="37"/>
        <v>15.940253316196923</v>
      </c>
      <c r="Q264" s="65">
        <f t="shared" si="38"/>
        <v>15.73888268293468</v>
      </c>
      <c r="R264" s="66">
        <v>248</v>
      </c>
      <c r="S264" s="84">
        <f t="shared" si="35"/>
        <v>-5.933727487565242</v>
      </c>
      <c r="T264" s="85">
        <f t="shared" si="42"/>
        <v>-14.686490896227625</v>
      </c>
    </row>
    <row r="265" spans="1:20" ht="12.75">
      <c r="A265" s="1">
        <v>42499</v>
      </c>
      <c r="B265" s="13">
        <v>0.7291666666666666</v>
      </c>
      <c r="C265" s="22">
        <f t="shared" si="32"/>
        <v>42499.729166666664</v>
      </c>
      <c r="D265" s="6">
        <v>49.28234013888889</v>
      </c>
      <c r="E265" s="6">
        <v>0.0019266944444444444</v>
      </c>
      <c r="F265" s="6">
        <v>1.00975436</v>
      </c>
      <c r="G265" s="6">
        <f t="shared" si="33"/>
        <v>15.839518430049827</v>
      </c>
      <c r="H265" s="25">
        <v>49.137064027777775</v>
      </c>
      <c r="I265" s="30">
        <v>0.11978505555555556</v>
      </c>
      <c r="J265" s="30">
        <v>0.55679158</v>
      </c>
      <c r="K265" s="30">
        <f t="shared" si="34"/>
        <v>0.10069135820313854</v>
      </c>
      <c r="L265" s="74">
        <f t="shared" si="39"/>
        <v>-8.71656666666695</v>
      </c>
      <c r="M265" s="26">
        <f t="shared" si="40"/>
        <v>7.071501666666667</v>
      </c>
      <c r="N265" s="62">
        <f t="shared" si="41"/>
        <v>11.297472198755598</v>
      </c>
      <c r="O265" s="31">
        <f t="shared" si="36"/>
        <v>1</v>
      </c>
      <c r="P265" s="61">
        <f t="shared" si="37"/>
        <v>15.94023155842463</v>
      </c>
      <c r="Q265" s="65">
        <f t="shared" si="38"/>
        <v>15.738854871113437</v>
      </c>
      <c r="R265" s="66">
        <v>249</v>
      </c>
      <c r="S265" s="84">
        <f t="shared" si="35"/>
        <v>-5.676509143869805</v>
      </c>
      <c r="T265" s="85">
        <f t="shared" si="42"/>
        <v>-14.787811896329583</v>
      </c>
    </row>
    <row r="266" spans="1:20" ht="12.75">
      <c r="A266" s="1">
        <v>42499</v>
      </c>
      <c r="B266" s="13">
        <v>0.7361111111111112</v>
      </c>
      <c r="C266" s="22">
        <f t="shared" si="32"/>
        <v>42499.73611111111</v>
      </c>
      <c r="D266" s="6">
        <v>49.28905455555555</v>
      </c>
      <c r="E266" s="6">
        <v>0.0019268055555555555</v>
      </c>
      <c r="F266" s="6">
        <v>1.00975594</v>
      </c>
      <c r="G266" s="6">
        <f t="shared" si="33"/>
        <v>15.839493645408181</v>
      </c>
      <c r="H266" s="25">
        <v>49.13282919444445</v>
      </c>
      <c r="I266" s="30">
        <v>0.12180825</v>
      </c>
      <c r="J266" s="30">
        <v>0.55677496</v>
      </c>
      <c r="K266" s="30">
        <f t="shared" si="34"/>
        <v>0.10069436388854747</v>
      </c>
      <c r="L266" s="74">
        <f t="shared" si="39"/>
        <v>-9.373521666666278</v>
      </c>
      <c r="M266" s="26">
        <f t="shared" si="40"/>
        <v>7.192886666666667</v>
      </c>
      <c r="N266" s="62">
        <f t="shared" si="41"/>
        <v>11.885994919576483</v>
      </c>
      <c r="O266" s="31">
        <f t="shared" si="36"/>
        <v>1</v>
      </c>
      <c r="P266" s="61">
        <f t="shared" si="37"/>
        <v>15.940209788252965</v>
      </c>
      <c r="Q266" s="65">
        <f t="shared" si="38"/>
        <v>15.73882707184669</v>
      </c>
      <c r="R266" s="66">
        <v>250</v>
      </c>
      <c r="S266" s="84">
        <f t="shared" si="35"/>
        <v>-5.4175616804995546</v>
      </c>
      <c r="T266" s="85">
        <f t="shared" si="42"/>
        <v>-14.884628385675171</v>
      </c>
    </row>
    <row r="267" spans="1:20" ht="12.75">
      <c r="A267" s="1">
        <v>42499</v>
      </c>
      <c r="B267" s="13">
        <v>0.7430555555555555</v>
      </c>
      <c r="C267" s="22">
        <f t="shared" si="32"/>
        <v>42499.743055555555</v>
      </c>
      <c r="D267" s="6">
        <v>49.29576894444444</v>
      </c>
      <c r="E267" s="6">
        <v>0.0019269166666666666</v>
      </c>
      <c r="F267" s="6">
        <v>1.00975752</v>
      </c>
      <c r="G267" s="6">
        <f t="shared" si="33"/>
        <v>15.839468860844104</v>
      </c>
      <c r="H267" s="25">
        <v>49.128594138888886</v>
      </c>
      <c r="I267" s="30">
        <v>0.1238315</v>
      </c>
      <c r="J267" s="30">
        <v>0.55675841</v>
      </c>
      <c r="K267" s="30">
        <f t="shared" si="34"/>
        <v>0.10069735709294712</v>
      </c>
      <c r="L267" s="74">
        <f t="shared" si="39"/>
        <v>-10.030488333333238</v>
      </c>
      <c r="M267" s="26">
        <f t="shared" si="40"/>
        <v>7.314274999999999</v>
      </c>
      <c r="N267" s="62">
        <f t="shared" si="41"/>
        <v>12.482540004463875</v>
      </c>
      <c r="O267" s="31">
        <f t="shared" si="36"/>
        <v>1</v>
      </c>
      <c r="P267" s="61">
        <f t="shared" si="37"/>
        <v>15.940188009296728</v>
      </c>
      <c r="Q267" s="65">
        <f t="shared" si="38"/>
        <v>15.738799281519634</v>
      </c>
      <c r="R267" s="66">
        <v>251</v>
      </c>
      <c r="S267" s="84">
        <f t="shared" si="35"/>
        <v>-5.156963975360338</v>
      </c>
      <c r="T267" s="85">
        <f t="shared" si="42"/>
        <v>-14.976910873023847</v>
      </c>
    </row>
    <row r="268" spans="1:20" ht="12.75">
      <c r="A268" s="1">
        <v>42499</v>
      </c>
      <c r="B268" s="13">
        <v>0.75</v>
      </c>
      <c r="C268" s="22">
        <f t="shared" si="32"/>
        <v>42499.75</v>
      </c>
      <c r="D268" s="6">
        <v>49.302483305555555</v>
      </c>
      <c r="E268" s="6">
        <v>0.001927</v>
      </c>
      <c r="F268" s="6">
        <v>1.0097591</v>
      </c>
      <c r="G268" s="6">
        <f t="shared" si="33"/>
        <v>15.839444076357584</v>
      </c>
      <c r="H268" s="25">
        <v>49.12435888888889</v>
      </c>
      <c r="I268" s="30">
        <v>0.1258548611111111</v>
      </c>
      <c r="J268" s="30">
        <v>0.55674191</v>
      </c>
      <c r="K268" s="30">
        <f t="shared" si="34"/>
        <v>0.10070034143158267</v>
      </c>
      <c r="L268" s="74">
        <f t="shared" si="39"/>
        <v>-10.687464999999747</v>
      </c>
      <c r="M268" s="26">
        <f t="shared" si="40"/>
        <v>7.435671666666666</v>
      </c>
      <c r="N268" s="62">
        <f t="shared" si="41"/>
        <v>13.086012771507715</v>
      </c>
      <c r="O268" s="31">
        <f t="shared" si="36"/>
        <v>1</v>
      </c>
      <c r="P268" s="61">
        <f t="shared" si="37"/>
        <v>15.940166217937051</v>
      </c>
      <c r="Q268" s="65">
        <f t="shared" si="38"/>
        <v>15.738771503751156</v>
      </c>
      <c r="R268" s="66">
        <v>252</v>
      </c>
      <c r="S268" s="84">
        <f t="shared" si="35"/>
        <v>-4.894795409037593</v>
      </c>
      <c r="T268" s="85">
        <f t="shared" si="42"/>
        <v>-15.064631248236005</v>
      </c>
    </row>
    <row r="269" spans="1:20" ht="13.5" thickBot="1">
      <c r="A269" s="1">
        <v>42499</v>
      </c>
      <c r="B269" s="13">
        <v>0.7569444444444445</v>
      </c>
      <c r="C269" s="22">
        <f t="shared" si="32"/>
        <v>42499.756944444445</v>
      </c>
      <c r="D269" s="6">
        <v>49.30919766666666</v>
      </c>
      <c r="E269" s="6">
        <v>0.001927111111111111</v>
      </c>
      <c r="F269" s="6">
        <v>1.00976068</v>
      </c>
      <c r="G269" s="6">
        <f t="shared" si="33"/>
        <v>15.839419291948628</v>
      </c>
      <c r="H269" s="25">
        <v>49.120123416666665</v>
      </c>
      <c r="I269" s="30">
        <v>0.12787830555555557</v>
      </c>
      <c r="J269" s="30">
        <v>0.55672547</v>
      </c>
      <c r="K269" s="30">
        <f t="shared" si="34"/>
        <v>0.10070331509401119</v>
      </c>
      <c r="L269" s="74">
        <f t="shared" si="39"/>
        <v>-11.34445499999984</v>
      </c>
      <c r="M269" s="26">
        <f t="shared" si="40"/>
        <v>7.557071666666668</v>
      </c>
      <c r="N269" s="62">
        <f t="shared" si="41"/>
        <v>13.695500913251678</v>
      </c>
      <c r="O269" s="31">
        <f t="shared" si="36"/>
        <v>1</v>
      </c>
      <c r="P269" s="61">
        <f t="shared" si="37"/>
        <v>15.940144417789167</v>
      </c>
      <c r="Q269" s="65">
        <f t="shared" si="38"/>
        <v>15.738743734926</v>
      </c>
      <c r="R269" s="66">
        <v>253</v>
      </c>
      <c r="S269" s="84">
        <f t="shared" si="35"/>
        <v>-4.63113584061631</v>
      </c>
      <c r="T269" s="85">
        <f t="shared" si="42"/>
        <v>-15.147762790835591</v>
      </c>
    </row>
    <row r="270" spans="1:23" ht="12.75">
      <c r="A270" s="1">
        <v>42499</v>
      </c>
      <c r="B270" s="13">
        <v>0.7638888888888888</v>
      </c>
      <c r="C270" s="22">
        <f t="shared" si="32"/>
        <v>42499.76388888889</v>
      </c>
      <c r="D270" s="6">
        <v>49.31591197222222</v>
      </c>
      <c r="E270" s="6">
        <v>0.001927222222222222</v>
      </c>
      <c r="F270" s="6">
        <v>1.00976226</v>
      </c>
      <c r="G270" s="6">
        <f t="shared" si="33"/>
        <v>15.839394507617232</v>
      </c>
      <c r="H270" s="25">
        <v>49.115887722222226</v>
      </c>
      <c r="I270" s="30">
        <v>0.12990183333333333</v>
      </c>
      <c r="J270" s="30">
        <v>0.55670909</v>
      </c>
      <c r="K270" s="30">
        <f t="shared" si="34"/>
        <v>0.10070627807832537</v>
      </c>
      <c r="L270" s="74">
        <f t="shared" si="39"/>
        <v>-12.001454999999481</v>
      </c>
      <c r="M270" s="26">
        <f t="shared" si="40"/>
        <v>7.678476666666667</v>
      </c>
      <c r="N270" s="62">
        <f t="shared" si="41"/>
        <v>14.310235009087494</v>
      </c>
      <c r="O270" s="31">
        <f t="shared" si="36"/>
        <v>1</v>
      </c>
      <c r="P270" s="61">
        <f t="shared" si="37"/>
        <v>15.940122607042639</v>
      </c>
      <c r="Q270" s="65">
        <f t="shared" si="38"/>
        <v>15.738715976854618</v>
      </c>
      <c r="R270" s="66">
        <v>254</v>
      </c>
      <c r="S270" s="84">
        <f t="shared" si="35"/>
        <v>-4.366065583355141</v>
      </c>
      <c r="T270" s="85">
        <f t="shared" si="42"/>
        <v>-15.226280178149421</v>
      </c>
      <c r="V270" s="94" t="s">
        <v>1509</v>
      </c>
      <c r="W270" s="116" t="s">
        <v>1508</v>
      </c>
    </row>
    <row r="271" spans="1:23" ht="12.75">
      <c r="A271" s="1">
        <v>42499</v>
      </c>
      <c r="B271" s="13">
        <v>0.7708333333333334</v>
      </c>
      <c r="C271" s="22">
        <f t="shared" si="32"/>
        <v>42499.770833333336</v>
      </c>
      <c r="D271" s="6">
        <v>49.32262627777778</v>
      </c>
      <c r="E271" s="6">
        <v>0.0019273333333333332</v>
      </c>
      <c r="F271" s="6">
        <v>1.00976384</v>
      </c>
      <c r="G271" s="6">
        <f t="shared" si="33"/>
        <v>15.839369723363403</v>
      </c>
      <c r="H271" s="25">
        <v>49.11165186111111</v>
      </c>
      <c r="I271" s="30">
        <v>0.13192544444444446</v>
      </c>
      <c r="J271" s="30">
        <v>0.55669277</v>
      </c>
      <c r="K271" s="30">
        <f t="shared" si="34"/>
        <v>0.10070923038262464</v>
      </c>
      <c r="L271" s="74">
        <f t="shared" si="39"/>
        <v>-12.65846499999995</v>
      </c>
      <c r="M271" s="26">
        <f t="shared" si="40"/>
        <v>7.7998866666666675</v>
      </c>
      <c r="N271" s="62">
        <f t="shared" si="41"/>
        <v>14.929568493127455</v>
      </c>
      <c r="O271" s="31">
        <f t="shared" si="36"/>
        <v>1</v>
      </c>
      <c r="P271" s="61">
        <f t="shared" si="37"/>
        <v>15.940100785695558</v>
      </c>
      <c r="Q271" s="65">
        <f t="shared" si="38"/>
        <v>15.738688229538907</v>
      </c>
      <c r="R271" s="66">
        <v>255</v>
      </c>
      <c r="S271" s="84">
        <f t="shared" si="35"/>
        <v>-4.099665380222268</v>
      </c>
      <c r="T271" s="85">
        <f t="shared" si="42"/>
        <v>-15.300159493020692</v>
      </c>
      <c r="V271" s="75"/>
      <c r="W271" s="27"/>
    </row>
    <row r="272" spans="1:23" ht="12.75">
      <c r="A272" s="1">
        <v>42499</v>
      </c>
      <c r="B272" s="13">
        <v>0.7777777777777778</v>
      </c>
      <c r="C272" s="22">
        <f t="shared" si="32"/>
        <v>42499.77777777778</v>
      </c>
      <c r="D272" s="6">
        <v>49.32934055555556</v>
      </c>
      <c r="E272" s="6">
        <v>0.0019274444444444443</v>
      </c>
      <c r="F272" s="6">
        <v>1.00976542</v>
      </c>
      <c r="G272" s="6">
        <f t="shared" si="33"/>
        <v>15.839344939187134</v>
      </c>
      <c r="H272" s="25">
        <v>49.10741577777778</v>
      </c>
      <c r="I272" s="30">
        <v>0.13394913888888887</v>
      </c>
      <c r="J272" s="30">
        <v>0.55667651</v>
      </c>
      <c r="K272" s="30">
        <f t="shared" si="34"/>
        <v>0.10071217200501503</v>
      </c>
      <c r="L272" s="74">
        <f t="shared" si="39"/>
        <v>-13.315486666666771</v>
      </c>
      <c r="M272" s="26">
        <f t="shared" si="40"/>
        <v>7.921301666666666</v>
      </c>
      <c r="N272" s="62">
        <f t="shared" si="41"/>
        <v>15.552954724514759</v>
      </c>
      <c r="O272" s="31">
        <f t="shared" si="36"/>
        <v>1</v>
      </c>
      <c r="P272" s="61">
        <f t="shared" si="37"/>
        <v>15.940078953746028</v>
      </c>
      <c r="Q272" s="65">
        <f t="shared" si="38"/>
        <v>15.738660492980777</v>
      </c>
      <c r="R272" s="66">
        <v>256</v>
      </c>
      <c r="S272" s="84">
        <f t="shared" si="35"/>
        <v>-3.8320163793002293</v>
      </c>
      <c r="T272" s="85">
        <f t="shared" si="42"/>
        <v>-15.369378231094418</v>
      </c>
      <c r="V272" s="121">
        <f>C272+(C273-C272)*(P272-N272)/(N273-N272-P273+P272)</f>
        <v>42499.78206549886</v>
      </c>
      <c r="W272" s="122">
        <f>C272+(C273-C272)*(Q272-N272)/(N273-N272-Q273+Q272)</f>
        <v>42499.77983460349</v>
      </c>
    </row>
    <row r="273" spans="1:23" ht="12.75">
      <c r="A273" s="1">
        <v>42499</v>
      </c>
      <c r="B273" s="13">
        <v>0.7847222222222222</v>
      </c>
      <c r="C273" s="22">
        <f aca="true" t="shared" si="43" ref="C273:C336">A273+B273</f>
        <v>42499.78472222222</v>
      </c>
      <c r="D273" s="6">
        <v>49.33605477777778</v>
      </c>
      <c r="E273" s="6">
        <v>0.0019275555555555554</v>
      </c>
      <c r="F273" s="6">
        <v>1.009767</v>
      </c>
      <c r="G273" s="6">
        <f aca="true" t="shared" si="44" ref="G273:G336">60*DEGREES(($I$3)/(F273*$I$6))</f>
        <v>15.839320155088418</v>
      </c>
      <c r="H273" s="25">
        <v>49.1031795</v>
      </c>
      <c r="I273" s="30">
        <v>0.13597291666666667</v>
      </c>
      <c r="J273" s="30">
        <v>0.55666031</v>
      </c>
      <c r="K273" s="30">
        <f aca="true" t="shared" si="45" ref="K273:K336">60*DEGREES(($I$5)/(J273*$I$6))</f>
        <v>0.10071510294360929</v>
      </c>
      <c r="L273" s="74">
        <f t="shared" si="39"/>
        <v>-13.972516666666763</v>
      </c>
      <c r="M273" s="26">
        <f t="shared" si="40"/>
        <v>8.042721666666667</v>
      </c>
      <c r="N273" s="62">
        <f t="shared" si="41"/>
        <v>16.179923922248328</v>
      </c>
      <c r="O273" s="31" t="str">
        <f t="shared" si="36"/>
        <v>-</v>
      </c>
      <c r="P273" s="61">
        <f t="shared" si="37"/>
        <v>15.940057111192148</v>
      </c>
      <c r="Q273" s="65">
        <f t="shared" si="38"/>
        <v>15.73863276718212</v>
      </c>
      <c r="R273" s="66">
        <v>257</v>
      </c>
      <c r="S273" s="84">
        <f aca="true" t="shared" si="46" ref="S273:S336">$S$9*COS(RADIANS(R273))</f>
        <v>-3.5632001090674796</v>
      </c>
      <c r="T273" s="85">
        <f t="shared" si="42"/>
        <v>-15.433915307672441</v>
      </c>
      <c r="V273" s="123">
        <f>V272-INT(V272)</f>
        <v>0.7820654988609022</v>
      </c>
      <c r="W273" s="124">
        <f>W272-INT(W272)</f>
        <v>0.779834603490599</v>
      </c>
    </row>
    <row r="274" spans="1:23" ht="13.5" thickBot="1">
      <c r="A274" s="1">
        <v>42499</v>
      </c>
      <c r="B274" s="13">
        <v>0.7916666666666666</v>
      </c>
      <c r="C274" s="22">
        <f t="shared" si="43"/>
        <v>42499.791666666664</v>
      </c>
      <c r="D274" s="6">
        <v>49.342769000000004</v>
      </c>
      <c r="E274" s="6">
        <v>0.0019276388888888889</v>
      </c>
      <c r="F274" s="6">
        <v>1.00976858</v>
      </c>
      <c r="G274" s="6">
        <f t="shared" si="44"/>
        <v>15.839295371067266</v>
      </c>
      <c r="H274" s="25">
        <v>49.09894302777778</v>
      </c>
      <c r="I274" s="30">
        <v>0.13799677777777777</v>
      </c>
      <c r="J274" s="30">
        <v>0.55664417</v>
      </c>
      <c r="K274" s="30">
        <f t="shared" si="45"/>
        <v>0.10071802319652691</v>
      </c>
      <c r="L274" s="74">
        <f t="shared" si="39"/>
        <v>-14.629558333333534</v>
      </c>
      <c r="M274" s="26">
        <f t="shared" si="40"/>
        <v>8.164148333333333</v>
      </c>
      <c r="N274" s="62">
        <f t="shared" si="41"/>
        <v>16.810079167644652</v>
      </c>
      <c r="O274" s="31" t="str">
        <f t="shared" si="36"/>
        <v>-</v>
      </c>
      <c r="P274" s="69"/>
      <c r="Q274" s="70"/>
      <c r="R274" s="66">
        <v>258</v>
      </c>
      <c r="S274" s="84">
        <f t="shared" si="46"/>
        <v>-3.2932984535640135</v>
      </c>
      <c r="T274" s="85">
        <f t="shared" si="42"/>
        <v>-15.493751064136054</v>
      </c>
      <c r="V274" s="45"/>
      <c r="W274" s="46"/>
    </row>
    <row r="275" spans="1:20" ht="12.75">
      <c r="A275" s="1">
        <v>42499</v>
      </c>
      <c r="B275" s="13">
        <v>0.7986111111111112</v>
      </c>
      <c r="C275" s="22">
        <f t="shared" si="43"/>
        <v>42499.79861111111</v>
      </c>
      <c r="D275" s="6">
        <v>49.349483222222226</v>
      </c>
      <c r="E275" s="6">
        <v>0.00192775</v>
      </c>
      <c r="F275" s="6">
        <v>1.00977015</v>
      </c>
      <c r="G275" s="6">
        <f t="shared" si="44"/>
        <v>15.839270743983834</v>
      </c>
      <c r="H275" s="25">
        <v>49.09470638888889</v>
      </c>
      <c r="I275" s="30">
        <v>0.14002072222222223</v>
      </c>
      <c r="J275" s="30">
        <v>0.55662809</v>
      </c>
      <c r="K275" s="30">
        <f t="shared" si="45"/>
        <v>0.10072093276189396</v>
      </c>
      <c r="L275" s="74">
        <f t="shared" si="39"/>
        <v>-15.28661000000028</v>
      </c>
      <c r="M275" s="26">
        <f t="shared" si="40"/>
        <v>8.285578333333333</v>
      </c>
      <c r="N275" s="62">
        <f t="shared" si="41"/>
        <v>17.443075119822595</v>
      </c>
      <c r="O275" s="31" t="str">
        <f t="shared" si="36"/>
        <v>-</v>
      </c>
      <c r="P275" s="60"/>
      <c r="Q275" s="60"/>
      <c r="R275" s="66">
        <v>259</v>
      </c>
      <c r="S275" s="84">
        <f t="shared" si="46"/>
        <v>-3.02239362744868</v>
      </c>
      <c r="T275" s="85">
        <f t="shared" si="42"/>
        <v>-15.548867273934196</v>
      </c>
    </row>
    <row r="276" spans="1:20" ht="12.75">
      <c r="A276" s="1">
        <v>42499</v>
      </c>
      <c r="B276" s="13">
        <v>0.8055555555555555</v>
      </c>
      <c r="C276" s="22">
        <f t="shared" si="43"/>
        <v>42499.805555555555</v>
      </c>
      <c r="D276" s="6">
        <v>49.35619738888889</v>
      </c>
      <c r="E276" s="6">
        <v>0.001927861111111111</v>
      </c>
      <c r="F276" s="6">
        <v>1.00977173</v>
      </c>
      <c r="G276" s="6">
        <f t="shared" si="44"/>
        <v>15.839245960117307</v>
      </c>
      <c r="H276" s="25">
        <v>49.09046952777778</v>
      </c>
      <c r="I276" s="30">
        <v>0.14204475</v>
      </c>
      <c r="J276" s="30">
        <v>0.55661206</v>
      </c>
      <c r="K276" s="30">
        <f t="shared" si="45"/>
        <v>0.10072383344743101</v>
      </c>
      <c r="L276" s="74">
        <f t="shared" si="39"/>
        <v>-15.943671666666575</v>
      </c>
      <c r="M276" s="26">
        <f t="shared" si="40"/>
        <v>8.407013333333332</v>
      </c>
      <c r="N276" s="62">
        <f t="shared" si="41"/>
        <v>18.078614577266308</v>
      </c>
      <c r="O276" s="31" t="str">
        <f t="shared" si="36"/>
        <v>-</v>
      </c>
      <c r="P276" s="60"/>
      <c r="Q276" s="60"/>
      <c r="R276" s="66">
        <v>260</v>
      </c>
      <c r="S276" s="84">
        <f t="shared" si="46"/>
        <v>-2.750568150955854</v>
      </c>
      <c r="T276" s="85">
        <f t="shared" si="42"/>
        <v>-15.599247148135435</v>
      </c>
    </row>
    <row r="277" spans="1:20" ht="12.75">
      <c r="A277" s="1">
        <v>42499</v>
      </c>
      <c r="B277" s="13">
        <v>0.8125</v>
      </c>
      <c r="C277" s="22">
        <f t="shared" si="43"/>
        <v>42499.8125</v>
      </c>
      <c r="D277" s="6">
        <v>49.362911527777776</v>
      </c>
      <c r="E277" s="6">
        <v>0.0019279722222222222</v>
      </c>
      <c r="F277" s="6">
        <v>1.00977331</v>
      </c>
      <c r="G277" s="6">
        <f t="shared" si="44"/>
        <v>15.839221176328346</v>
      </c>
      <c r="H277" s="25">
        <v>49.08623252777778</v>
      </c>
      <c r="I277" s="30">
        <v>0.1440688611111111</v>
      </c>
      <c r="J277" s="30">
        <v>0.5565961</v>
      </c>
      <c r="K277" s="30">
        <f t="shared" si="45"/>
        <v>0.10072672163220595</v>
      </c>
      <c r="L277" s="74">
        <f t="shared" si="39"/>
        <v>-16.60073999999966</v>
      </c>
      <c r="M277" s="26">
        <f t="shared" si="40"/>
        <v>8.528453333333333</v>
      </c>
      <c r="N277" s="62">
        <f t="shared" si="41"/>
        <v>18.71643662707084</v>
      </c>
      <c r="O277" s="31" t="str">
        <f t="shared" si="36"/>
        <v>-</v>
      </c>
      <c r="P277" s="60"/>
      <c r="Q277" s="60"/>
      <c r="R277" s="66">
        <v>261</v>
      </c>
      <c r="S277" s="84">
        <f t="shared" si="46"/>
        <v>-2.4779048247588946</v>
      </c>
      <c r="T277" s="85">
        <f t="shared" si="42"/>
        <v>-15.644875340542052</v>
      </c>
    </row>
    <row r="278" spans="1:20" ht="12.75">
      <c r="A278" s="1">
        <v>42499</v>
      </c>
      <c r="B278" s="13">
        <v>0.8194444444444445</v>
      </c>
      <c r="C278" s="22">
        <f t="shared" si="43"/>
        <v>42499.819444444445</v>
      </c>
      <c r="D278" s="6">
        <v>49.369625666666664</v>
      </c>
      <c r="E278" s="6">
        <v>0.0019280555555555555</v>
      </c>
      <c r="F278" s="6">
        <v>1.00977489</v>
      </c>
      <c r="G278" s="6">
        <f t="shared" si="44"/>
        <v>15.839196392616937</v>
      </c>
      <c r="H278" s="25">
        <v>49.08199533333334</v>
      </c>
      <c r="I278" s="30">
        <v>0.14609302777777777</v>
      </c>
      <c r="J278" s="30">
        <v>0.55658019</v>
      </c>
      <c r="K278" s="30">
        <f t="shared" si="45"/>
        <v>0.10072960093364347</v>
      </c>
      <c r="L278" s="74">
        <f t="shared" si="39"/>
        <v>-17.257819999999526</v>
      </c>
      <c r="M278" s="26">
        <f t="shared" si="40"/>
        <v>8.649898333333333</v>
      </c>
      <c r="N278" s="62">
        <f t="shared" si="41"/>
        <v>19.356320095902497</v>
      </c>
      <c r="O278" s="31" t="str">
        <f t="shared" si="36"/>
        <v>-</v>
      </c>
      <c r="P278" s="60"/>
      <c r="Q278" s="60"/>
      <c r="R278" s="66">
        <v>262</v>
      </c>
      <c r="S278" s="84">
        <f t="shared" si="46"/>
        <v>-2.204486704748312</v>
      </c>
      <c r="T278" s="85">
        <f t="shared" si="42"/>
        <v>-15.68573795236463</v>
      </c>
    </row>
    <row r="279" spans="1:20" ht="12.75">
      <c r="A279" s="1">
        <v>42499</v>
      </c>
      <c r="B279" s="13">
        <v>0.8263888888888888</v>
      </c>
      <c r="C279" s="22">
        <f t="shared" si="43"/>
        <v>42499.82638888889</v>
      </c>
      <c r="D279" s="6">
        <v>49.37633977777778</v>
      </c>
      <c r="E279" s="6">
        <v>0.0019281666666666666</v>
      </c>
      <c r="F279" s="6">
        <v>1.00977647</v>
      </c>
      <c r="G279" s="6">
        <f t="shared" si="44"/>
        <v>15.839171608983092</v>
      </c>
      <c r="H279" s="25">
        <v>49.07775794444445</v>
      </c>
      <c r="I279" s="30">
        <v>0.14811727777777778</v>
      </c>
      <c r="J279" s="30">
        <v>0.55656435</v>
      </c>
      <c r="K279" s="30">
        <f t="shared" si="45"/>
        <v>0.10073246773040971</v>
      </c>
      <c r="L279" s="74">
        <f t="shared" si="39"/>
        <v>-17.914909999999793</v>
      </c>
      <c r="M279" s="26">
        <f t="shared" si="40"/>
        <v>8.771346666666666</v>
      </c>
      <c r="N279" s="62">
        <f t="shared" si="41"/>
        <v>19.998067558521782</v>
      </c>
      <c r="O279" s="31" t="str">
        <f t="shared" si="36"/>
        <v>-</v>
      </c>
      <c r="P279" s="60"/>
      <c r="Q279" s="60"/>
      <c r="R279" s="66">
        <v>263</v>
      </c>
      <c r="S279" s="84">
        <f t="shared" si="46"/>
        <v>-1.9303970767321057</v>
      </c>
      <c r="T279" s="85">
        <f t="shared" si="42"/>
        <v>-15.721822536455765</v>
      </c>
    </row>
    <row r="280" spans="1:20" ht="12.75">
      <c r="A280" s="1">
        <v>42499</v>
      </c>
      <c r="B280" s="13">
        <v>0.8333333333333334</v>
      </c>
      <c r="C280" s="22">
        <f t="shared" si="43"/>
        <v>42499.833333333336</v>
      </c>
      <c r="D280" s="6">
        <v>49.383053833333335</v>
      </c>
      <c r="E280" s="6">
        <v>0.0019282777777777777</v>
      </c>
      <c r="F280" s="6">
        <v>1.00977804</v>
      </c>
      <c r="G280" s="6">
        <f t="shared" si="44"/>
        <v>15.839146982284511</v>
      </c>
      <c r="H280" s="25">
        <v>49.07352041666667</v>
      </c>
      <c r="I280" s="30">
        <v>0.1501416111111111</v>
      </c>
      <c r="J280" s="30">
        <v>0.55654856</v>
      </c>
      <c r="K280" s="30">
        <f t="shared" si="45"/>
        <v>0.10073532564035648</v>
      </c>
      <c r="L280" s="74">
        <f t="shared" si="39"/>
        <v>-18.572005000000047</v>
      </c>
      <c r="M280" s="26">
        <f t="shared" si="40"/>
        <v>8.8928</v>
      </c>
      <c r="N280" s="62">
        <f t="shared" si="41"/>
        <v>20.641501699565236</v>
      </c>
      <c r="O280" s="31" t="str">
        <f t="shared" si="36"/>
        <v>-</v>
      </c>
      <c r="P280" s="60"/>
      <c r="Q280" s="60"/>
      <c r="R280" s="66">
        <v>264</v>
      </c>
      <c r="S280" s="84">
        <f t="shared" si="46"/>
        <v>-1.6557194310661647</v>
      </c>
      <c r="T280" s="85">
        <f t="shared" si="42"/>
        <v>-15.753118101101578</v>
      </c>
    </row>
    <row r="281" spans="1:20" ht="12.75">
      <c r="A281" s="1">
        <v>42499</v>
      </c>
      <c r="B281" s="13">
        <v>0.8402777777777778</v>
      </c>
      <c r="C281" s="22">
        <f t="shared" si="43"/>
        <v>42499.84027777778</v>
      </c>
      <c r="D281" s="6">
        <v>49.38976788888889</v>
      </c>
      <c r="E281" s="6">
        <v>0.0019283611111111112</v>
      </c>
      <c r="F281" s="6">
        <v>1.00977962</v>
      </c>
      <c r="G281" s="6">
        <f t="shared" si="44"/>
        <v>15.839122198805281</v>
      </c>
      <c r="H281" s="25">
        <v>49.069282722222226</v>
      </c>
      <c r="I281" s="30">
        <v>0.15216602777777777</v>
      </c>
      <c r="J281" s="30">
        <v>0.55653283</v>
      </c>
      <c r="K281" s="30">
        <f t="shared" si="45"/>
        <v>0.10073817285185399</v>
      </c>
      <c r="L281" s="74">
        <f t="shared" si="39"/>
        <v>-19.22910999999985</v>
      </c>
      <c r="M281" s="26">
        <f t="shared" si="40"/>
        <v>9.01426</v>
      </c>
      <c r="N281" s="62">
        <f t="shared" si="41"/>
        <v>21.286474628049938</v>
      </c>
      <c r="O281" s="31" t="str">
        <f t="shared" si="36"/>
        <v>-</v>
      </c>
      <c r="P281" s="60"/>
      <c r="Q281" s="60"/>
      <c r="R281" s="66">
        <v>265</v>
      </c>
      <c r="S281" s="84">
        <f t="shared" si="46"/>
        <v>-1.3805374372222066</v>
      </c>
      <c r="T281" s="85">
        <f t="shared" si="42"/>
        <v>-15.779615113369912</v>
      </c>
    </row>
    <row r="282" spans="1:20" ht="12.75">
      <c r="A282" s="1">
        <v>42499</v>
      </c>
      <c r="B282" s="13">
        <v>0.8472222222222222</v>
      </c>
      <c r="C282" s="22">
        <f t="shared" si="43"/>
        <v>42499.84722222222</v>
      </c>
      <c r="D282" s="6">
        <v>49.396481916666666</v>
      </c>
      <c r="E282" s="6">
        <v>0.0019284722222222223</v>
      </c>
      <c r="F282" s="6">
        <v>1.0097812</v>
      </c>
      <c r="G282" s="6">
        <f t="shared" si="44"/>
        <v>15.839097415403621</v>
      </c>
      <c r="H282" s="25">
        <v>49.06504483333333</v>
      </c>
      <c r="I282" s="30">
        <v>0.1541905</v>
      </c>
      <c r="J282" s="30">
        <v>0.55651716</v>
      </c>
      <c r="K282" s="30">
        <f t="shared" si="45"/>
        <v>0.10074100936307422</v>
      </c>
      <c r="L282" s="74">
        <f t="shared" si="39"/>
        <v>-19.886225000000053</v>
      </c>
      <c r="M282" s="26">
        <f t="shared" si="40"/>
        <v>9.135721666666667</v>
      </c>
      <c r="N282" s="62">
        <f t="shared" si="41"/>
        <v>21.932850866281093</v>
      </c>
      <c r="O282" s="31" t="str">
        <f t="shared" si="36"/>
        <v>-</v>
      </c>
      <c r="P282" s="60"/>
      <c r="Q282" s="60"/>
      <c r="R282" s="66">
        <v>266</v>
      </c>
      <c r="S282" s="84">
        <f t="shared" si="46"/>
        <v>-1.1049349183013044</v>
      </c>
      <c r="T282" s="85">
        <f t="shared" si="42"/>
        <v>-15.80130550201415</v>
      </c>
    </row>
    <row r="283" spans="1:20" ht="12.75">
      <c r="A283" s="1">
        <v>42499</v>
      </c>
      <c r="B283" s="13">
        <v>0.8541666666666666</v>
      </c>
      <c r="C283" s="22">
        <f t="shared" si="43"/>
        <v>42499.854166666664</v>
      </c>
      <c r="D283" s="6">
        <v>49.40319591666667</v>
      </c>
      <c r="E283" s="6">
        <v>0.0019285833333333334</v>
      </c>
      <c r="F283" s="6">
        <v>1.00978278</v>
      </c>
      <c r="G283" s="6">
        <f t="shared" si="44"/>
        <v>15.839072632079509</v>
      </c>
      <c r="H283" s="25">
        <v>49.06080680555555</v>
      </c>
      <c r="I283" s="30">
        <v>0.15621508333333334</v>
      </c>
      <c r="J283" s="30">
        <v>0.55650155</v>
      </c>
      <c r="K283" s="30">
        <f t="shared" si="45"/>
        <v>0.10074383517219578</v>
      </c>
      <c r="L283" s="74">
        <f t="shared" si="39"/>
        <v>-20.54334666666705</v>
      </c>
      <c r="M283" s="26">
        <f t="shared" si="40"/>
        <v>9.25719</v>
      </c>
      <c r="N283" s="62">
        <f t="shared" si="41"/>
        <v>22.580509176468546</v>
      </c>
      <c r="O283" s="31" t="str">
        <f t="shared" si="36"/>
        <v>-</v>
      </c>
      <c r="P283" s="60"/>
      <c r="Q283" s="60"/>
      <c r="R283" s="66">
        <v>267</v>
      </c>
      <c r="S283" s="84">
        <f t="shared" si="46"/>
        <v>-0.8289958255005426</v>
      </c>
      <c r="T283" s="85">
        <f t="shared" si="42"/>
        <v>-15.818182659931793</v>
      </c>
    </row>
    <row r="284" spans="1:20" ht="12.75">
      <c r="A284" s="1">
        <v>42499</v>
      </c>
      <c r="B284" s="13">
        <v>0.8611111111111112</v>
      </c>
      <c r="C284" s="22">
        <f t="shared" si="43"/>
        <v>42499.86111111111</v>
      </c>
      <c r="D284" s="6">
        <v>49.40990991666666</v>
      </c>
      <c r="E284" s="6">
        <v>0.0019286666666666666</v>
      </c>
      <c r="F284" s="6">
        <v>1.00978435</v>
      </c>
      <c r="G284" s="6">
        <f t="shared" si="44"/>
        <v>15.839048005688705</v>
      </c>
      <c r="H284" s="25">
        <v>49.05656863888888</v>
      </c>
      <c r="I284" s="30">
        <v>0.15823969444444444</v>
      </c>
      <c r="J284" s="30">
        <v>0.556486</v>
      </c>
      <c r="K284" s="30">
        <f t="shared" si="45"/>
        <v>0.10074665027740404</v>
      </c>
      <c r="L284" s="74">
        <f t="shared" si="39"/>
        <v>-21.200476666666788</v>
      </c>
      <c r="M284" s="26">
        <f t="shared" si="40"/>
        <v>9.378661666666666</v>
      </c>
      <c r="N284" s="62">
        <f t="shared" si="41"/>
        <v>23.229342465099407</v>
      </c>
      <c r="O284" s="31" t="str">
        <f t="shared" si="36"/>
        <v>-</v>
      </c>
      <c r="P284" s="60"/>
      <c r="Q284" s="60"/>
      <c r="R284" s="66">
        <v>268</v>
      </c>
      <c r="S284" s="84">
        <f t="shared" si="46"/>
        <v>-0.5528042125406565</v>
      </c>
      <c r="T284" s="85">
        <f t="shared" si="42"/>
        <v>-15.830241446177046</v>
      </c>
    </row>
    <row r="285" spans="1:20" ht="12.75">
      <c r="A285" s="1">
        <v>42499</v>
      </c>
      <c r="B285" s="13">
        <v>0.8680555555555555</v>
      </c>
      <c r="C285" s="22">
        <f t="shared" si="43"/>
        <v>42499.868055555555</v>
      </c>
      <c r="D285" s="6">
        <v>49.41662386111111</v>
      </c>
      <c r="E285" s="6">
        <v>0.0019287777777777777</v>
      </c>
      <c r="F285" s="6">
        <v>1.00978593</v>
      </c>
      <c r="G285" s="6">
        <f t="shared" si="44"/>
        <v>15.839023222519218</v>
      </c>
      <c r="H285" s="25">
        <v>49.05233030555555</v>
      </c>
      <c r="I285" s="30">
        <v>0.16026441666666666</v>
      </c>
      <c r="J285" s="30">
        <v>0.55647051</v>
      </c>
      <c r="K285" s="30">
        <f t="shared" si="45"/>
        <v>0.10074945467689109</v>
      </c>
      <c r="L285" s="74">
        <f t="shared" si="39"/>
        <v>-21.857613333333745</v>
      </c>
      <c r="M285" s="26">
        <f t="shared" si="40"/>
        <v>9.500138333333332</v>
      </c>
      <c r="N285" s="62">
        <f t="shared" si="41"/>
        <v>23.879256151224993</v>
      </c>
      <c r="O285" s="31" t="str">
        <f t="shared" si="36"/>
        <v>-</v>
      </c>
      <c r="P285" s="60"/>
      <c r="Q285" s="60"/>
      <c r="R285" s="66">
        <v>269</v>
      </c>
      <c r="S285" s="84">
        <f t="shared" si="46"/>
        <v>-0.2764442100625098</v>
      </c>
      <c r="T285" s="85">
        <f t="shared" si="42"/>
        <v>-15.837478187526798</v>
      </c>
    </row>
    <row r="286" spans="1:20" ht="12.75">
      <c r="A286" s="1">
        <v>42499</v>
      </c>
      <c r="B286" s="13">
        <v>0.875</v>
      </c>
      <c r="C286" s="22">
        <f t="shared" si="43"/>
        <v>42499.875</v>
      </c>
      <c r="D286" s="6">
        <v>49.423337805555555</v>
      </c>
      <c r="E286" s="6">
        <v>0.0019288611111111112</v>
      </c>
      <c r="F286" s="6">
        <v>1.00978751</v>
      </c>
      <c r="G286" s="6">
        <f t="shared" si="44"/>
        <v>15.83899843942729</v>
      </c>
      <c r="H286" s="25">
        <v>49.04809183333333</v>
      </c>
      <c r="I286" s="30">
        <v>0.16228916666666665</v>
      </c>
      <c r="J286" s="30">
        <v>0.55645508</v>
      </c>
      <c r="K286" s="30">
        <f t="shared" si="45"/>
        <v>0.10075224836885571</v>
      </c>
      <c r="L286" s="74">
        <f t="shared" si="39"/>
        <v>-22.514758333333447</v>
      </c>
      <c r="M286" s="26">
        <f t="shared" si="40"/>
        <v>9.621618333333332</v>
      </c>
      <c r="N286" s="62">
        <f t="shared" si="41"/>
        <v>24.53016453628741</v>
      </c>
      <c r="O286" s="31" t="str">
        <f t="shared" si="36"/>
        <v>-</v>
      </c>
      <c r="P286" s="60"/>
      <c r="Q286" s="60"/>
      <c r="R286" s="66">
        <v>270</v>
      </c>
      <c r="S286" s="84">
        <f t="shared" si="46"/>
        <v>-2.910932638804923E-15</v>
      </c>
      <c r="T286" s="85">
        <f t="shared" si="42"/>
        <v>-15.839890679599534</v>
      </c>
    </row>
    <row r="287" spans="1:20" ht="12.75">
      <c r="A287" s="1">
        <v>42499</v>
      </c>
      <c r="B287" s="13">
        <v>0.8819444444444445</v>
      </c>
      <c r="C287" s="22">
        <f t="shared" si="43"/>
        <v>42499.881944444445</v>
      </c>
      <c r="D287" s="6">
        <v>49.430051694444444</v>
      </c>
      <c r="E287" s="6">
        <v>0.0019289722222222223</v>
      </c>
      <c r="F287" s="6">
        <v>1.00978908</v>
      </c>
      <c r="G287" s="6">
        <f t="shared" si="44"/>
        <v>15.838973813267192</v>
      </c>
      <c r="H287" s="25">
        <v>49.043853194444445</v>
      </c>
      <c r="I287" s="30">
        <v>0.16431402777777776</v>
      </c>
      <c r="J287" s="30">
        <v>0.55643971</v>
      </c>
      <c r="K287" s="30">
        <f t="shared" si="45"/>
        <v>0.1007550313515034</v>
      </c>
      <c r="L287" s="74">
        <f t="shared" si="39"/>
        <v>-23.17190999999994</v>
      </c>
      <c r="M287" s="26">
        <f t="shared" si="40"/>
        <v>9.743103333333332</v>
      </c>
      <c r="N287" s="62">
        <f t="shared" si="41"/>
        <v>25.181991582446805</v>
      </c>
      <c r="O287" s="31" t="str">
        <f t="shared" si="36"/>
        <v>-</v>
      </c>
      <c r="P287" s="60"/>
      <c r="Q287" s="60"/>
      <c r="R287" s="66">
        <v>271</v>
      </c>
      <c r="S287" s="84">
        <f t="shared" si="46"/>
        <v>0.27644421006250397</v>
      </c>
      <c r="T287" s="85">
        <f t="shared" si="42"/>
        <v>-15.837478187526798</v>
      </c>
    </row>
    <row r="288" spans="1:20" ht="12.75">
      <c r="A288" s="1">
        <v>42499</v>
      </c>
      <c r="B288" s="13">
        <v>0.8888888888888888</v>
      </c>
      <c r="C288" s="22">
        <f t="shared" si="43"/>
        <v>42499.88888888889</v>
      </c>
      <c r="D288" s="6">
        <v>49.43676558333333</v>
      </c>
      <c r="E288" s="6">
        <v>0.0019290555555555556</v>
      </c>
      <c r="F288" s="6">
        <v>1.00979066</v>
      </c>
      <c r="G288" s="6">
        <f t="shared" si="44"/>
        <v>15.838949030329877</v>
      </c>
      <c r="H288" s="25">
        <v>49.039614416666666</v>
      </c>
      <c r="I288" s="30">
        <v>0.16633894444444444</v>
      </c>
      <c r="J288" s="30">
        <v>0.55642439</v>
      </c>
      <c r="K288" s="30">
        <f t="shared" si="45"/>
        <v>0.10075780543385503</v>
      </c>
      <c r="L288" s="74">
        <f t="shared" si="39"/>
        <v>-23.82907000000003</v>
      </c>
      <c r="M288" s="26">
        <f t="shared" si="40"/>
        <v>9.864593333333334</v>
      </c>
      <c r="N288" s="62">
        <f t="shared" si="41"/>
        <v>25.83466860181479</v>
      </c>
      <c r="O288" s="31" t="str">
        <f t="shared" si="36"/>
        <v>-</v>
      </c>
      <c r="P288" s="60"/>
      <c r="Q288" s="60"/>
      <c r="R288" s="66">
        <v>272</v>
      </c>
      <c r="S288" s="84">
        <f t="shared" si="46"/>
        <v>0.5528042125406647</v>
      </c>
      <c r="T288" s="85">
        <f t="shared" si="42"/>
        <v>-15.830241446177046</v>
      </c>
    </row>
    <row r="289" spans="1:20" ht="12.75">
      <c r="A289" s="1">
        <v>42499</v>
      </c>
      <c r="B289" s="13">
        <v>0.8958333333333334</v>
      </c>
      <c r="C289" s="22">
        <f t="shared" si="43"/>
        <v>42499.895833333336</v>
      </c>
      <c r="D289" s="6">
        <v>49.44347944444444</v>
      </c>
      <c r="E289" s="6">
        <v>0.0019291666666666667</v>
      </c>
      <c r="F289" s="6">
        <v>1.00979224</v>
      </c>
      <c r="G289" s="6">
        <f t="shared" si="44"/>
        <v>15.838924247470118</v>
      </c>
      <c r="H289" s="25">
        <v>49.035375527777774</v>
      </c>
      <c r="I289" s="30">
        <v>0.16836391666666667</v>
      </c>
      <c r="J289" s="30">
        <v>0.55640914</v>
      </c>
      <c r="K289" s="30">
        <f t="shared" si="45"/>
        <v>0.10076056699261171</v>
      </c>
      <c r="L289" s="74">
        <f t="shared" si="39"/>
        <v>-24.486235000000107</v>
      </c>
      <c r="M289" s="26">
        <f t="shared" si="40"/>
        <v>9.986085</v>
      </c>
      <c r="N289" s="62">
        <f t="shared" si="41"/>
        <v>26.48813034345158</v>
      </c>
      <c r="O289" s="31" t="str">
        <f t="shared" si="36"/>
        <v>-</v>
      </c>
      <c r="P289" s="60"/>
      <c r="Q289" s="60"/>
      <c r="R289" s="66">
        <v>273</v>
      </c>
      <c r="S289" s="84">
        <f t="shared" si="46"/>
        <v>0.8289958255005369</v>
      </c>
      <c r="T289" s="85">
        <f t="shared" si="42"/>
        <v>-15.818182659931793</v>
      </c>
    </row>
    <row r="290" spans="1:20" ht="12.75">
      <c r="A290" s="1">
        <v>42499</v>
      </c>
      <c r="B290" s="13">
        <v>0.9027777777777778</v>
      </c>
      <c r="C290" s="22">
        <f t="shared" si="43"/>
        <v>42499.90277777778</v>
      </c>
      <c r="D290" s="6">
        <v>49.45019327777778</v>
      </c>
      <c r="E290" s="6">
        <v>0.00192925</v>
      </c>
      <c r="F290" s="6">
        <v>1.00979381</v>
      </c>
      <c r="G290" s="6">
        <f t="shared" si="44"/>
        <v>15.838899621540726</v>
      </c>
      <c r="H290" s="25">
        <v>49.0311365</v>
      </c>
      <c r="I290" s="30">
        <v>0.17038894444444444</v>
      </c>
      <c r="J290" s="30">
        <v>0.55639394</v>
      </c>
      <c r="K290" s="30">
        <f t="shared" si="45"/>
        <v>0.10076331964771483</v>
      </c>
      <c r="L290" s="74">
        <f t="shared" si="39"/>
        <v>-25.14340666666655</v>
      </c>
      <c r="M290" s="26">
        <f t="shared" si="40"/>
        <v>10.107581666666666</v>
      </c>
      <c r="N290" s="62">
        <f t="shared" si="41"/>
        <v>27.142322077297365</v>
      </c>
      <c r="O290" s="31" t="str">
        <f t="shared" si="36"/>
        <v>-</v>
      </c>
      <c r="P290" s="60"/>
      <c r="Q290" s="60"/>
      <c r="R290" s="66">
        <v>274</v>
      </c>
      <c r="S290" s="84">
        <f t="shared" si="46"/>
        <v>1.1049349183012986</v>
      </c>
      <c r="T290" s="85">
        <f t="shared" si="42"/>
        <v>-15.801305502014152</v>
      </c>
    </row>
    <row r="291" spans="1:20" ht="12.75">
      <c r="A291" s="1">
        <v>42499</v>
      </c>
      <c r="B291" s="13">
        <v>0.9097222222222222</v>
      </c>
      <c r="C291" s="22">
        <f t="shared" si="43"/>
        <v>42499.90972222222</v>
      </c>
      <c r="D291" s="6">
        <v>49.456907083333334</v>
      </c>
      <c r="E291" s="6">
        <v>0.0019293611111111113</v>
      </c>
      <c r="F291" s="6">
        <v>1.00979539</v>
      </c>
      <c r="G291" s="6">
        <f t="shared" si="44"/>
        <v>15.838874838835581</v>
      </c>
      <c r="H291" s="25">
        <v>49.02689730555556</v>
      </c>
      <c r="I291" s="30">
        <v>0.17241405555555556</v>
      </c>
      <c r="J291" s="30">
        <v>0.5563788</v>
      </c>
      <c r="K291" s="30">
        <f t="shared" si="45"/>
        <v>0.1007660615865872</v>
      </c>
      <c r="L291" s="74">
        <f t="shared" si="39"/>
        <v>-25.80058666666659</v>
      </c>
      <c r="M291" s="26">
        <f t="shared" si="40"/>
        <v>10.229081666666668</v>
      </c>
      <c r="N291" s="62">
        <f t="shared" si="41"/>
        <v>27.79719494228899</v>
      </c>
      <c r="O291" s="31" t="str">
        <f t="shared" si="36"/>
        <v>-</v>
      </c>
      <c r="P291" s="60"/>
      <c r="Q291" s="60"/>
      <c r="R291" s="66">
        <v>275</v>
      </c>
      <c r="S291" s="84">
        <f t="shared" si="46"/>
        <v>1.380537437222201</v>
      </c>
      <c r="T291" s="85">
        <f t="shared" si="42"/>
        <v>-15.779615113369912</v>
      </c>
    </row>
    <row r="292" spans="1:20" ht="12.75">
      <c r="A292" s="1">
        <v>42499</v>
      </c>
      <c r="B292" s="13">
        <v>0.9166666666666666</v>
      </c>
      <c r="C292" s="22">
        <f t="shared" si="43"/>
        <v>42499.916666666664</v>
      </c>
      <c r="D292" s="6">
        <v>49.46362088888889</v>
      </c>
      <c r="E292" s="6">
        <v>0.0019294444444444443</v>
      </c>
      <c r="F292" s="6">
        <v>1.00979696</v>
      </c>
      <c r="G292" s="6">
        <f t="shared" si="44"/>
        <v>15.838850213059823</v>
      </c>
      <c r="H292" s="25">
        <v>49.02265802777778</v>
      </c>
      <c r="I292" s="30">
        <v>0.17443925</v>
      </c>
      <c r="J292" s="30">
        <v>0.55636373</v>
      </c>
      <c r="K292" s="30">
        <f t="shared" si="45"/>
        <v>0.1007687909962633</v>
      </c>
      <c r="L292" s="74">
        <f t="shared" si="39"/>
        <v>-26.457771666666616</v>
      </c>
      <c r="M292" s="26">
        <f t="shared" si="40"/>
        <v>10.350588333333333</v>
      </c>
      <c r="N292" s="62">
        <f t="shared" si="41"/>
        <v>28.452699444546404</v>
      </c>
      <c r="O292" s="31" t="str">
        <f t="shared" si="36"/>
        <v>-</v>
      </c>
      <c r="P292" s="60"/>
      <c r="Q292" s="60"/>
      <c r="R292" s="66">
        <v>276</v>
      </c>
      <c r="S292" s="84">
        <f t="shared" si="46"/>
        <v>1.6557194310661587</v>
      </c>
      <c r="T292" s="85">
        <f t="shared" si="42"/>
        <v>-15.753118101101578</v>
      </c>
    </row>
    <row r="293" spans="1:20" ht="12.75">
      <c r="A293" s="1">
        <v>42499</v>
      </c>
      <c r="B293" s="13">
        <v>0.9236111111111112</v>
      </c>
      <c r="C293" s="22">
        <f t="shared" si="43"/>
        <v>42499.92361111111</v>
      </c>
      <c r="D293" s="6">
        <v>49.47033463888889</v>
      </c>
      <c r="E293" s="6">
        <v>0.0019295555555555555</v>
      </c>
      <c r="F293" s="6">
        <v>1.00979854</v>
      </c>
      <c r="G293" s="6">
        <f t="shared" si="44"/>
        <v>15.838825430509305</v>
      </c>
      <c r="H293" s="25">
        <v>49.01841861111111</v>
      </c>
      <c r="I293" s="30">
        <v>0.1764645</v>
      </c>
      <c r="J293" s="30">
        <v>0.55634871</v>
      </c>
      <c r="K293" s="30">
        <f t="shared" si="45"/>
        <v>0.10077151149729721</v>
      </c>
      <c r="L293" s="74">
        <f t="shared" si="39"/>
        <v>-27.114961666667057</v>
      </c>
      <c r="M293" s="26">
        <f t="shared" si="40"/>
        <v>10.472096666666667</v>
      </c>
      <c r="N293" s="62">
        <f t="shared" si="41"/>
        <v>29.108792702804703</v>
      </c>
      <c r="O293" s="31" t="str">
        <f aca="true" t="shared" si="47" ref="O293:O356">IF((N293&lt;G293),1,"-")</f>
        <v>-</v>
      </c>
      <c r="P293" s="60"/>
      <c r="Q293" s="60"/>
      <c r="R293" s="66">
        <v>277</v>
      </c>
      <c r="S293" s="84">
        <f t="shared" si="46"/>
        <v>1.9303970767321137</v>
      </c>
      <c r="T293" s="85">
        <f t="shared" si="42"/>
        <v>-15.721822536455763</v>
      </c>
    </row>
    <row r="294" spans="1:20" ht="12.75">
      <c r="A294" s="1">
        <v>42499</v>
      </c>
      <c r="B294" s="13">
        <v>0.9305555555555555</v>
      </c>
      <c r="C294" s="22">
        <f t="shared" si="43"/>
        <v>42499.930555555555</v>
      </c>
      <c r="D294" s="6">
        <v>49.47704838888889</v>
      </c>
      <c r="E294" s="6">
        <v>0.001929638888888889</v>
      </c>
      <c r="F294" s="6">
        <v>1.00980011</v>
      </c>
      <c r="G294" s="6">
        <f t="shared" si="44"/>
        <v>15.838800804887184</v>
      </c>
      <c r="H294" s="25">
        <v>49.01417908333333</v>
      </c>
      <c r="I294" s="30">
        <v>0.17848980555555555</v>
      </c>
      <c r="J294" s="30">
        <v>0.55633375</v>
      </c>
      <c r="K294" s="30">
        <f t="shared" si="45"/>
        <v>0.10077422127683512</v>
      </c>
      <c r="L294" s="74">
        <f aca="true" t="shared" si="48" ref="L294:L357">(H294-D294)*60</f>
        <v>-27.772158333333437</v>
      </c>
      <c r="M294" s="26">
        <f aca="true" t="shared" si="49" ref="M294:M357">(I294-E294)*60</f>
        <v>10.59361</v>
      </c>
      <c r="N294" s="62">
        <f t="shared" si="41"/>
        <v>29.765437707222265</v>
      </c>
      <c r="O294" s="31" t="str">
        <f t="shared" si="47"/>
        <v>-</v>
      </c>
      <c r="P294" s="60"/>
      <c r="Q294" s="60"/>
      <c r="R294" s="66">
        <v>278</v>
      </c>
      <c r="S294" s="84">
        <f t="shared" si="46"/>
        <v>2.204486704748306</v>
      </c>
      <c r="T294" s="85">
        <f t="shared" si="42"/>
        <v>-15.685737952364631</v>
      </c>
    </row>
    <row r="295" spans="1:20" ht="12.75">
      <c r="A295" s="1">
        <v>42499</v>
      </c>
      <c r="B295" s="13">
        <v>0.9375</v>
      </c>
      <c r="C295" s="22">
        <f t="shared" si="43"/>
        <v>42499.9375</v>
      </c>
      <c r="D295" s="6">
        <v>49.48376208333333</v>
      </c>
      <c r="E295" s="6">
        <v>0.00192975</v>
      </c>
      <c r="F295" s="6">
        <v>1.00980169</v>
      </c>
      <c r="G295" s="6">
        <f t="shared" si="44"/>
        <v>15.838776022491274</v>
      </c>
      <c r="H295" s="25">
        <v>49.00993941666667</v>
      </c>
      <c r="I295" s="30">
        <v>0.18051516666666667</v>
      </c>
      <c r="J295" s="30">
        <v>0.55631885</v>
      </c>
      <c r="K295" s="30">
        <f t="shared" si="45"/>
        <v>0.10077692033313533</v>
      </c>
      <c r="L295" s="74">
        <f t="shared" si="48"/>
        <v>-28.429359999999804</v>
      </c>
      <c r="M295" s="26">
        <f t="shared" si="49"/>
        <v>10.715125</v>
      </c>
      <c r="N295" s="62">
        <f t="shared" si="41"/>
        <v>30.42259764083343</v>
      </c>
      <c r="O295" s="31" t="str">
        <f t="shared" si="47"/>
        <v>-</v>
      </c>
      <c r="P295" s="60"/>
      <c r="Q295" s="60"/>
      <c r="R295" s="66">
        <v>279</v>
      </c>
      <c r="S295" s="84">
        <f t="shared" si="46"/>
        <v>2.4779048247588893</v>
      </c>
      <c r="T295" s="85">
        <f t="shared" si="42"/>
        <v>-15.644875340542054</v>
      </c>
    </row>
    <row r="296" spans="1:20" ht="12.75">
      <c r="A296" s="1">
        <v>42499</v>
      </c>
      <c r="B296" s="13">
        <v>0.9444444444444445</v>
      </c>
      <c r="C296" s="22">
        <f t="shared" si="43"/>
        <v>42499.944444444445</v>
      </c>
      <c r="D296" s="6">
        <v>49.49047577777778</v>
      </c>
      <c r="E296" s="6">
        <v>0.0019298333333333333</v>
      </c>
      <c r="F296" s="6">
        <v>1.00980326</v>
      </c>
      <c r="G296" s="6">
        <f t="shared" si="44"/>
        <v>15.83875139702279</v>
      </c>
      <c r="H296" s="25">
        <v>49.005699666666665</v>
      </c>
      <c r="I296" s="30">
        <v>0.1825405833333333</v>
      </c>
      <c r="J296" s="30">
        <v>0.55630401</v>
      </c>
      <c r="K296" s="30">
        <f t="shared" si="45"/>
        <v>0.10077960866446292</v>
      </c>
      <c r="L296" s="74">
        <f t="shared" si="48"/>
        <v>-29.08656666666701</v>
      </c>
      <c r="M296" s="26">
        <f t="shared" si="49"/>
        <v>10.836644999999999</v>
      </c>
      <c r="N296" s="62">
        <f t="shared" si="41"/>
        <v>31.080240192525675</v>
      </c>
      <c r="O296" s="31" t="str">
        <f t="shared" si="47"/>
        <v>-</v>
      </c>
      <c r="P296" s="60"/>
      <c r="Q296" s="60"/>
      <c r="R296" s="66">
        <v>280</v>
      </c>
      <c r="S296" s="84">
        <f t="shared" si="46"/>
        <v>2.750568150955848</v>
      </c>
      <c r="T296" s="85">
        <f t="shared" si="42"/>
        <v>-15.599247148135436</v>
      </c>
    </row>
    <row r="297" spans="1:20" ht="12.75">
      <c r="A297" s="1">
        <v>42499</v>
      </c>
      <c r="B297" s="13">
        <v>0.9513888888888888</v>
      </c>
      <c r="C297" s="22">
        <f t="shared" si="43"/>
        <v>42499.95138888889</v>
      </c>
      <c r="D297" s="6">
        <v>49.497189444444444</v>
      </c>
      <c r="E297" s="6">
        <v>0.0019299444444444444</v>
      </c>
      <c r="F297" s="6">
        <v>1.00980484</v>
      </c>
      <c r="G297" s="6">
        <f t="shared" si="44"/>
        <v>15.838726614781494</v>
      </c>
      <c r="H297" s="25">
        <v>49.001459777777775</v>
      </c>
      <c r="I297" s="30">
        <v>0.18456608333333333</v>
      </c>
      <c r="J297" s="30">
        <v>0.55628922</v>
      </c>
      <c r="K297" s="30">
        <f t="shared" si="45"/>
        <v>0.10078228808077831</v>
      </c>
      <c r="L297" s="74">
        <f t="shared" si="48"/>
        <v>-29.743780000000157</v>
      </c>
      <c r="M297" s="26">
        <f t="shared" si="49"/>
        <v>10.958168333333333</v>
      </c>
      <c r="N297" s="62">
        <f t="shared" si="41"/>
        <v>31.73833784930614</v>
      </c>
      <c r="O297" s="31" t="str">
        <f t="shared" si="47"/>
        <v>-</v>
      </c>
      <c r="P297" s="60"/>
      <c r="Q297" s="60"/>
      <c r="R297" s="66">
        <v>281</v>
      </c>
      <c r="S297" s="84">
        <f t="shared" si="46"/>
        <v>3.0223936274486873</v>
      </c>
      <c r="T297" s="85">
        <f t="shared" si="42"/>
        <v>-15.548867273934194</v>
      </c>
    </row>
    <row r="298" spans="1:20" ht="12.75">
      <c r="A298" s="1">
        <v>42499</v>
      </c>
      <c r="B298" s="13">
        <v>0.9583333333333334</v>
      </c>
      <c r="C298" s="22">
        <f t="shared" si="43"/>
        <v>42499.958333333336</v>
      </c>
      <c r="D298" s="6">
        <v>49.503903083333334</v>
      </c>
      <c r="E298" s="6">
        <v>0.001930027777777778</v>
      </c>
      <c r="F298" s="6">
        <v>1.00980641</v>
      </c>
      <c r="G298" s="6">
        <f t="shared" si="44"/>
        <v>15.83870198946664</v>
      </c>
      <c r="H298" s="25">
        <v>48.99721980555556</v>
      </c>
      <c r="I298" s="30">
        <v>0.18659163888888888</v>
      </c>
      <c r="J298" s="30">
        <v>0.5562745</v>
      </c>
      <c r="K298" s="30">
        <f t="shared" si="45"/>
        <v>0.10078495495707869</v>
      </c>
      <c r="L298" s="74">
        <f t="shared" si="48"/>
        <v>-30.400996666666487</v>
      </c>
      <c r="M298" s="26">
        <f t="shared" si="49"/>
        <v>11.079696666666665</v>
      </c>
      <c r="N298" s="62">
        <f t="shared" si="41"/>
        <v>32.39685963027179</v>
      </c>
      <c r="O298" s="31" t="str">
        <f t="shared" si="47"/>
        <v>-</v>
      </c>
      <c r="P298" s="60"/>
      <c r="Q298" s="60"/>
      <c r="R298" s="66">
        <v>282</v>
      </c>
      <c r="S298" s="84">
        <f t="shared" si="46"/>
        <v>3.2932984535640077</v>
      </c>
      <c r="T298" s="85">
        <f t="shared" si="42"/>
        <v>-15.493751064136054</v>
      </c>
    </row>
    <row r="299" spans="1:20" ht="12.75">
      <c r="A299" s="1">
        <v>42499</v>
      </c>
      <c r="B299" s="13">
        <v>0.9652777777777778</v>
      </c>
      <c r="C299" s="22">
        <f t="shared" si="43"/>
        <v>42499.96527777778</v>
      </c>
      <c r="D299" s="6">
        <v>49.510616722222224</v>
      </c>
      <c r="E299" s="6">
        <v>0.0019301111111111112</v>
      </c>
      <c r="F299" s="6">
        <v>1.00980799</v>
      </c>
      <c r="G299" s="6">
        <f t="shared" si="44"/>
        <v>15.838677207379954</v>
      </c>
      <c r="H299" s="25">
        <v>48.99297972222222</v>
      </c>
      <c r="I299" s="30">
        <v>0.18861722222222221</v>
      </c>
      <c r="J299" s="30">
        <v>0.55625983</v>
      </c>
      <c r="K299" s="30">
        <f t="shared" si="45"/>
        <v>0.10078761291512181</v>
      </c>
      <c r="L299" s="74">
        <f t="shared" si="48"/>
        <v>-31.058220000000034</v>
      </c>
      <c r="M299" s="26">
        <f t="shared" si="49"/>
        <v>11.201226666666667</v>
      </c>
      <c r="N299" s="62">
        <f aca="true" t="shared" si="50" ref="N299:N362">DEGREES(ACOS(COS(RADIANS(H299-D299))*COS(RADIANS(I299))))*60</f>
        <v>33.05578298034633</v>
      </c>
      <c r="O299" s="31" t="str">
        <f t="shared" si="47"/>
        <v>-</v>
      </c>
      <c r="P299" s="60"/>
      <c r="Q299" s="60"/>
      <c r="R299" s="66">
        <v>283</v>
      </c>
      <c r="S299" s="84">
        <f t="shared" si="46"/>
        <v>3.5632001090674743</v>
      </c>
      <c r="T299" s="85">
        <f t="shared" si="42"/>
        <v>-15.433915307672443</v>
      </c>
    </row>
    <row r="300" spans="1:20" ht="12.75">
      <c r="A300" s="1">
        <v>42499</v>
      </c>
      <c r="B300" s="13">
        <v>0.9722222222222222</v>
      </c>
      <c r="C300" s="22">
        <f t="shared" si="43"/>
        <v>42499.97222222222</v>
      </c>
      <c r="D300" s="6">
        <v>49.517330305555554</v>
      </c>
      <c r="E300" s="6">
        <v>0.0019302222222222223</v>
      </c>
      <c r="F300" s="6">
        <v>1.00980956</v>
      </c>
      <c r="G300" s="6">
        <f t="shared" si="44"/>
        <v>15.838652582218733</v>
      </c>
      <c r="H300" s="25">
        <v>48.988739555555554</v>
      </c>
      <c r="I300" s="30">
        <v>0.19064288888888886</v>
      </c>
      <c r="J300" s="30">
        <v>0.55624523</v>
      </c>
      <c r="K300" s="30">
        <f t="shared" si="45"/>
        <v>0.10079025832953473</v>
      </c>
      <c r="L300" s="74">
        <f t="shared" si="48"/>
        <v>-31.71544499999996</v>
      </c>
      <c r="M300" s="26">
        <f t="shared" si="49"/>
        <v>11.322759999999999</v>
      </c>
      <c r="N300" s="62">
        <f t="shared" si="50"/>
        <v>33.71508118565432</v>
      </c>
      <c r="O300" s="31" t="str">
        <f t="shared" si="47"/>
        <v>-</v>
      </c>
      <c r="P300" s="60"/>
      <c r="Q300" s="60"/>
      <c r="R300" s="66">
        <v>284</v>
      </c>
      <c r="S300" s="84">
        <f t="shared" si="46"/>
        <v>3.832016379300224</v>
      </c>
      <c r="T300" s="85">
        <f t="shared" si="42"/>
        <v>-15.36937823109442</v>
      </c>
    </row>
    <row r="301" spans="1:20" ht="12.75">
      <c r="A301" s="1">
        <v>42499</v>
      </c>
      <c r="B301" s="13">
        <v>0.9791666666666666</v>
      </c>
      <c r="C301" s="22">
        <f t="shared" si="43"/>
        <v>42499.979166666664</v>
      </c>
      <c r="D301" s="6">
        <v>49.52404386111111</v>
      </c>
      <c r="E301" s="6">
        <v>0.0019303055555555556</v>
      </c>
      <c r="F301" s="6">
        <v>1.00981113</v>
      </c>
      <c r="G301" s="6">
        <f t="shared" si="44"/>
        <v>15.838627957134094</v>
      </c>
      <c r="H301" s="25">
        <v>48.98449930555556</v>
      </c>
      <c r="I301" s="30">
        <v>0.1926686111111111</v>
      </c>
      <c r="J301" s="30">
        <v>0.55623068</v>
      </c>
      <c r="K301" s="30">
        <f t="shared" si="45"/>
        <v>0.1007928948224709</v>
      </c>
      <c r="L301" s="74">
        <f t="shared" si="48"/>
        <v>-32.37267333333307</v>
      </c>
      <c r="M301" s="26">
        <f t="shared" si="49"/>
        <v>11.444298333333332</v>
      </c>
      <c r="N301" s="62">
        <f t="shared" si="50"/>
        <v>34.37473383062009</v>
      </c>
      <c r="O301" s="31" t="str">
        <f t="shared" si="47"/>
        <v>-</v>
      </c>
      <c r="P301" s="60"/>
      <c r="Q301" s="60"/>
      <c r="R301" s="66">
        <v>285</v>
      </c>
      <c r="S301" s="84">
        <f t="shared" si="46"/>
        <v>4.0996653802222625</v>
      </c>
      <c r="T301" s="85">
        <f t="shared" si="42"/>
        <v>-15.300159493020693</v>
      </c>
    </row>
    <row r="302" spans="1:20" ht="12.75">
      <c r="A302" s="1">
        <v>42499</v>
      </c>
      <c r="B302" s="13">
        <v>0.9861111111111112</v>
      </c>
      <c r="C302" s="22">
        <f t="shared" si="43"/>
        <v>42499.98611111111</v>
      </c>
      <c r="D302" s="6">
        <v>49.53075741666667</v>
      </c>
      <c r="E302" s="6">
        <v>0.0019303888888888888</v>
      </c>
      <c r="F302" s="6">
        <v>1.00981271</v>
      </c>
      <c r="G302" s="6">
        <f t="shared" si="44"/>
        <v>15.838603175279072</v>
      </c>
      <c r="H302" s="25">
        <v>48.980258944444444</v>
      </c>
      <c r="I302" s="30">
        <v>0.19469438888888888</v>
      </c>
      <c r="J302" s="30">
        <v>0.5562162</v>
      </c>
      <c r="K302" s="30">
        <f t="shared" si="45"/>
        <v>0.10079551876819023</v>
      </c>
      <c r="L302" s="74">
        <f t="shared" si="48"/>
        <v>-33.029908333333395</v>
      </c>
      <c r="M302" s="26">
        <f t="shared" si="49"/>
        <v>11.56584</v>
      </c>
      <c r="N302" s="62">
        <f t="shared" si="50"/>
        <v>35.034724254979885</v>
      </c>
      <c r="O302" s="31" t="str">
        <f t="shared" si="47"/>
        <v>-</v>
      </c>
      <c r="P302" s="60"/>
      <c r="Q302" s="60"/>
      <c r="R302" s="66">
        <v>286</v>
      </c>
      <c r="S302" s="84">
        <f t="shared" si="46"/>
        <v>4.366065583355149</v>
      </c>
      <c r="T302" s="85">
        <f t="shared" si="42"/>
        <v>-15.226280178149418</v>
      </c>
    </row>
    <row r="303" spans="1:20" ht="12.75">
      <c r="A303" s="1">
        <v>42499</v>
      </c>
      <c r="B303" s="13">
        <v>0.9930555555555555</v>
      </c>
      <c r="C303" s="22">
        <f t="shared" si="43"/>
        <v>42499.993055555555</v>
      </c>
      <c r="D303" s="6">
        <v>49.53747094444444</v>
      </c>
      <c r="E303" s="6">
        <v>0.0019305</v>
      </c>
      <c r="F303" s="6">
        <v>1.00981428</v>
      </c>
      <c r="G303" s="6">
        <f t="shared" si="44"/>
        <v>15.838578550348053</v>
      </c>
      <c r="H303" s="25">
        <v>48.9760185</v>
      </c>
      <c r="I303" s="30">
        <v>0.1967202222222222</v>
      </c>
      <c r="J303" s="30">
        <v>0.55620177</v>
      </c>
      <c r="K303" s="30">
        <f t="shared" si="45"/>
        <v>0.10079813378923885</v>
      </c>
      <c r="L303" s="74">
        <f t="shared" si="48"/>
        <v>-33.68714666666648</v>
      </c>
      <c r="M303" s="26">
        <f t="shared" si="49"/>
        <v>11.687383333333333</v>
      </c>
      <c r="N303" s="62">
        <f t="shared" si="50"/>
        <v>35.695030974509244</v>
      </c>
      <c r="O303" s="31" t="str">
        <f t="shared" si="47"/>
        <v>-</v>
      </c>
      <c r="P303" s="60"/>
      <c r="Q303" s="60"/>
      <c r="R303" s="66">
        <v>287</v>
      </c>
      <c r="S303" s="84">
        <f t="shared" si="46"/>
        <v>4.631135840616304</v>
      </c>
      <c r="T303" s="85">
        <f t="shared" si="42"/>
        <v>-15.147762790835593</v>
      </c>
    </row>
    <row r="304" spans="1:20" ht="12.75">
      <c r="A304" s="1">
        <v>42500</v>
      </c>
      <c r="B304" s="13">
        <v>0</v>
      </c>
      <c r="C304" s="22">
        <f t="shared" si="43"/>
        <v>42500</v>
      </c>
      <c r="D304" s="6">
        <v>49.54418441666667</v>
      </c>
      <c r="E304" s="6">
        <v>0.0019305833333333334</v>
      </c>
      <c r="F304" s="6">
        <v>1.00981585</v>
      </c>
      <c r="G304" s="6">
        <f t="shared" si="44"/>
        <v>15.838553925493608</v>
      </c>
      <c r="H304" s="25">
        <v>48.97177797222223</v>
      </c>
      <c r="I304" s="30">
        <v>0.1987461111111111</v>
      </c>
      <c r="J304" s="30">
        <v>0.5561874</v>
      </c>
      <c r="K304" s="30">
        <f t="shared" si="45"/>
        <v>0.10080073807186474</v>
      </c>
      <c r="L304" s="74">
        <f t="shared" si="48"/>
        <v>-34.34438666666637</v>
      </c>
      <c r="M304" s="26">
        <f t="shared" si="49"/>
        <v>11.808931666666664</v>
      </c>
      <c r="N304" s="62">
        <f t="shared" si="50"/>
        <v>36.35563539048591</v>
      </c>
      <c r="O304" s="31" t="str">
        <f t="shared" si="47"/>
        <v>-</v>
      </c>
      <c r="P304" s="60"/>
      <c r="Q304" s="60"/>
      <c r="R304" s="66">
        <v>288</v>
      </c>
      <c r="S304" s="84">
        <f t="shared" si="46"/>
        <v>4.894795409037588</v>
      </c>
      <c r="T304" s="85">
        <f t="shared" si="42"/>
        <v>-15.064631248236006</v>
      </c>
    </row>
    <row r="305" spans="1:20" ht="12.75">
      <c r="A305" s="1">
        <v>42500</v>
      </c>
      <c r="B305" s="13">
        <v>0.006944444444444444</v>
      </c>
      <c r="C305" s="22">
        <f t="shared" si="43"/>
        <v>42500.006944444445</v>
      </c>
      <c r="D305" s="6">
        <v>49.55089788888888</v>
      </c>
      <c r="E305" s="6">
        <v>0.0019306666666666667</v>
      </c>
      <c r="F305" s="6">
        <v>1.00981743</v>
      </c>
      <c r="G305" s="6">
        <f t="shared" si="44"/>
        <v>15.838529143870257</v>
      </c>
      <c r="H305" s="25">
        <v>48.96753736111111</v>
      </c>
      <c r="I305" s="30">
        <v>0.20077205555555558</v>
      </c>
      <c r="J305" s="30">
        <v>0.55617309</v>
      </c>
      <c r="K305" s="30">
        <f t="shared" si="45"/>
        <v>0.10080333161439267</v>
      </c>
      <c r="L305" s="74">
        <f t="shared" si="48"/>
        <v>-35.00163166666624</v>
      </c>
      <c r="M305" s="26">
        <f t="shared" si="49"/>
        <v>11.930483333333335</v>
      </c>
      <c r="N305" s="62">
        <f t="shared" si="50"/>
        <v>37.016524833754</v>
      </c>
      <c r="O305" s="31" t="str">
        <f t="shared" si="47"/>
        <v>-</v>
      </c>
      <c r="P305" s="60"/>
      <c r="Q305" s="60"/>
      <c r="R305" s="66">
        <v>289</v>
      </c>
      <c r="S305" s="84">
        <f t="shared" si="46"/>
        <v>5.156963975360332</v>
      </c>
      <c r="T305" s="85">
        <f t="shared" si="42"/>
        <v>-14.976910873023849</v>
      </c>
    </row>
    <row r="306" spans="1:20" ht="12.75">
      <c r="A306" s="1">
        <v>42500</v>
      </c>
      <c r="B306" s="13">
        <v>0.013888888888888888</v>
      </c>
      <c r="C306" s="22">
        <f t="shared" si="43"/>
        <v>42500.01388888889</v>
      </c>
      <c r="D306" s="6">
        <v>49.557611333333334</v>
      </c>
      <c r="E306" s="6">
        <v>0.0019307500000000002</v>
      </c>
      <c r="F306" s="6">
        <v>1.009819</v>
      </c>
      <c r="G306" s="6">
        <f t="shared" si="44"/>
        <v>15.838504519169444</v>
      </c>
      <c r="H306" s="25">
        <v>48.96329666666667</v>
      </c>
      <c r="I306" s="30">
        <v>0.20279805555555558</v>
      </c>
      <c r="J306" s="30">
        <v>0.55615884</v>
      </c>
      <c r="K306" s="30">
        <f t="shared" si="45"/>
        <v>0.10080591441515424</v>
      </c>
      <c r="L306" s="74">
        <f t="shared" si="48"/>
        <v>-35.658879999999726</v>
      </c>
      <c r="M306" s="26">
        <f t="shared" si="49"/>
        <v>12.052038333333334</v>
      </c>
      <c r="N306" s="62">
        <f t="shared" si="50"/>
        <v>37.67768301795708</v>
      </c>
      <c r="O306" s="31" t="str">
        <f t="shared" si="47"/>
        <v>-</v>
      </c>
      <c r="P306" s="60"/>
      <c r="Q306" s="60"/>
      <c r="R306" s="66">
        <v>290</v>
      </c>
      <c r="S306" s="84">
        <f t="shared" si="46"/>
        <v>5.417561680499561</v>
      </c>
      <c r="T306" s="85">
        <f aca="true" t="shared" si="51" ref="T306:T369">$S$9*SIN(RADIANS(R306))</f>
        <v>-14.88462838567517</v>
      </c>
    </row>
    <row r="307" spans="1:20" ht="12.75">
      <c r="A307" s="1">
        <v>42500</v>
      </c>
      <c r="B307" s="13">
        <v>0.020833333333333332</v>
      </c>
      <c r="C307" s="22">
        <f t="shared" si="43"/>
        <v>42500.020833333336</v>
      </c>
      <c r="D307" s="6">
        <v>49.56432477777778</v>
      </c>
      <c r="E307" s="6">
        <v>0.0019308611111111113</v>
      </c>
      <c r="F307" s="6">
        <v>1.00982057</v>
      </c>
      <c r="G307" s="6">
        <f t="shared" si="44"/>
        <v>15.83847989454519</v>
      </c>
      <c r="H307" s="25">
        <v>48.95905591666667</v>
      </c>
      <c r="I307" s="30">
        <v>0.20482408333333335</v>
      </c>
      <c r="J307" s="30">
        <v>0.55614464</v>
      </c>
      <c r="K307" s="30">
        <f t="shared" si="45"/>
        <v>0.10080848828511854</v>
      </c>
      <c r="L307" s="74">
        <f t="shared" si="48"/>
        <v>-36.316131666666394</v>
      </c>
      <c r="M307" s="26">
        <f t="shared" si="49"/>
        <v>12.173593333333335</v>
      </c>
      <c r="N307" s="62">
        <f t="shared" si="50"/>
        <v>38.339095704304995</v>
      </c>
      <c r="O307" s="31" t="str">
        <f t="shared" si="47"/>
        <v>-</v>
      </c>
      <c r="P307" s="60"/>
      <c r="Q307" s="60"/>
      <c r="R307" s="66">
        <v>291</v>
      </c>
      <c r="S307" s="84">
        <f t="shared" si="46"/>
        <v>5.6765091438698</v>
      </c>
      <c r="T307" s="85">
        <f t="shared" si="51"/>
        <v>-14.787811896329584</v>
      </c>
    </row>
    <row r="308" spans="1:20" ht="12.75">
      <c r="A308" s="1">
        <v>42500</v>
      </c>
      <c r="B308" s="13">
        <v>0.027777777777777776</v>
      </c>
      <c r="C308" s="22">
        <f t="shared" si="43"/>
        <v>42500.02777777778</v>
      </c>
      <c r="D308" s="6">
        <v>49.57103816666667</v>
      </c>
      <c r="E308" s="6">
        <v>0.0019309444444444443</v>
      </c>
      <c r="F308" s="6">
        <v>1.00982214</v>
      </c>
      <c r="G308" s="6">
        <f t="shared" si="44"/>
        <v>15.838455269997512</v>
      </c>
      <c r="H308" s="25">
        <v>48.95481508333334</v>
      </c>
      <c r="I308" s="30">
        <v>0.20685016666666667</v>
      </c>
      <c r="J308" s="30">
        <v>0.55613051</v>
      </c>
      <c r="K308" s="30">
        <f t="shared" si="45"/>
        <v>0.10081104959746134</v>
      </c>
      <c r="L308" s="74">
        <f t="shared" si="48"/>
        <v>-36.973384999999865</v>
      </c>
      <c r="M308" s="26">
        <f t="shared" si="49"/>
        <v>12.295153333333333</v>
      </c>
      <c r="N308" s="62">
        <f t="shared" si="50"/>
        <v>39.000749074691946</v>
      </c>
      <c r="O308" s="31" t="str">
        <f t="shared" si="47"/>
        <v>-</v>
      </c>
      <c r="P308" s="60"/>
      <c r="Q308" s="60"/>
      <c r="R308" s="66">
        <v>292</v>
      </c>
      <c r="S308" s="84">
        <f t="shared" si="46"/>
        <v>5.933727487565236</v>
      </c>
      <c r="T308" s="85">
        <f t="shared" si="51"/>
        <v>-14.686490896227626</v>
      </c>
    </row>
    <row r="309" spans="1:20" ht="12.75">
      <c r="A309" s="1">
        <v>42500</v>
      </c>
      <c r="B309" s="13">
        <v>0.034722222222222224</v>
      </c>
      <c r="C309" s="22">
        <f t="shared" si="43"/>
        <v>42500.03472222222</v>
      </c>
      <c r="D309" s="6">
        <v>49.57775152777778</v>
      </c>
      <c r="E309" s="6">
        <v>0.0019310277777777778</v>
      </c>
      <c r="F309" s="6">
        <v>1.00982372</v>
      </c>
      <c r="G309" s="6">
        <f t="shared" si="44"/>
        <v>15.838430488682885</v>
      </c>
      <c r="H309" s="25">
        <v>48.95057419444445</v>
      </c>
      <c r="I309" s="30">
        <v>0.20887630555555556</v>
      </c>
      <c r="J309" s="30">
        <v>0.55611644</v>
      </c>
      <c r="K309" s="30">
        <f t="shared" si="45"/>
        <v>0.10081360016307278</v>
      </c>
      <c r="L309" s="74">
        <f t="shared" si="48"/>
        <v>-37.630639999999715</v>
      </c>
      <c r="M309" s="26">
        <f t="shared" si="49"/>
        <v>12.416716666666666</v>
      </c>
      <c r="N309" s="62">
        <f t="shared" si="50"/>
        <v>39.662631193</v>
      </c>
      <c r="O309" s="31" t="str">
        <f t="shared" si="47"/>
        <v>-</v>
      </c>
      <c r="P309" s="60"/>
      <c r="Q309" s="60"/>
      <c r="R309" s="66">
        <v>293</v>
      </c>
      <c r="S309" s="84">
        <f t="shared" si="46"/>
        <v>6.189138360386651</v>
      </c>
      <c r="T309" s="85">
        <f t="shared" si="51"/>
        <v>-14.580696248727447</v>
      </c>
    </row>
    <row r="310" spans="1:20" ht="12.75">
      <c r="A310" s="1">
        <v>42500</v>
      </c>
      <c r="B310" s="13">
        <v>0.041666666666666664</v>
      </c>
      <c r="C310" s="22">
        <f t="shared" si="43"/>
        <v>42500.041666666664</v>
      </c>
      <c r="D310" s="6">
        <v>49.58446488888889</v>
      </c>
      <c r="E310" s="6">
        <v>0.001931111111111111</v>
      </c>
      <c r="F310" s="6">
        <v>1.00982529</v>
      </c>
      <c r="G310" s="6">
        <f t="shared" si="44"/>
        <v>15.838405864288829</v>
      </c>
      <c r="H310" s="25">
        <v>48.946333249999995</v>
      </c>
      <c r="I310" s="30">
        <v>0.21090250000000002</v>
      </c>
      <c r="J310" s="30">
        <v>0.55610242</v>
      </c>
      <c r="K310" s="30">
        <f t="shared" si="45"/>
        <v>0.10081614179321764</v>
      </c>
      <c r="L310" s="74">
        <f t="shared" si="48"/>
        <v>-38.2878983333336</v>
      </c>
      <c r="M310" s="26">
        <f t="shared" si="49"/>
        <v>12.538283333333334</v>
      </c>
      <c r="N310" s="62">
        <f t="shared" si="50"/>
        <v>40.32473248515552</v>
      </c>
      <c r="O310" s="31" t="str">
        <f t="shared" si="47"/>
        <v>-</v>
      </c>
      <c r="P310" s="60"/>
      <c r="Q310" s="60"/>
      <c r="R310" s="66">
        <v>294</v>
      </c>
      <c r="S310" s="84">
        <f t="shared" si="46"/>
        <v>6.4426639617079635</v>
      </c>
      <c r="T310" s="85">
        <f t="shared" si="51"/>
        <v>-14.470460179903528</v>
      </c>
    </row>
    <row r="311" spans="1:20" ht="12.75">
      <c r="A311" s="1">
        <v>42500</v>
      </c>
      <c r="B311" s="13">
        <v>0.04861111111111111</v>
      </c>
      <c r="C311" s="22">
        <f t="shared" si="43"/>
        <v>42500.04861111111</v>
      </c>
      <c r="D311" s="6">
        <v>49.591178222222226</v>
      </c>
      <c r="E311" s="6">
        <v>0.0019311944444444446</v>
      </c>
      <c r="F311" s="6">
        <v>1.00982686</v>
      </c>
      <c r="G311" s="6">
        <f t="shared" si="44"/>
        <v>15.838381239971342</v>
      </c>
      <c r="H311" s="25">
        <v>48.942092249999995</v>
      </c>
      <c r="I311" s="30">
        <v>0.21292875</v>
      </c>
      <c r="J311" s="30">
        <v>0.55608846</v>
      </c>
      <c r="K311" s="30">
        <f t="shared" si="45"/>
        <v>0.10081867267353734</v>
      </c>
      <c r="L311" s="74">
        <f t="shared" si="48"/>
        <v>-38.945158333333865</v>
      </c>
      <c r="M311" s="26">
        <f t="shared" si="49"/>
        <v>12.659853333333333</v>
      </c>
      <c r="N311" s="62">
        <f t="shared" si="50"/>
        <v>40.98704093181514</v>
      </c>
      <c r="O311" s="31" t="str">
        <f t="shared" si="47"/>
        <v>-</v>
      </c>
      <c r="P311" s="60"/>
      <c r="Q311" s="60"/>
      <c r="R311" s="66">
        <v>295</v>
      </c>
      <c r="S311" s="84">
        <f t="shared" si="46"/>
        <v>6.694227065175064</v>
      </c>
      <c r="T311" s="85">
        <f t="shared" si="51"/>
        <v>-14.355816268730312</v>
      </c>
    </row>
    <row r="312" spans="1:20" ht="12.75">
      <c r="A312" s="1">
        <v>42500</v>
      </c>
      <c r="B312" s="13">
        <v>0.05555555555555555</v>
      </c>
      <c r="C312" s="22">
        <f t="shared" si="43"/>
        <v>42500.055555555555</v>
      </c>
      <c r="D312" s="6">
        <v>49.5978915</v>
      </c>
      <c r="E312" s="6">
        <v>0.0019313055555555557</v>
      </c>
      <c r="F312" s="6">
        <v>1.00982843</v>
      </c>
      <c r="G312" s="6">
        <f t="shared" si="44"/>
        <v>15.838356615730424</v>
      </c>
      <c r="H312" s="25">
        <v>48.93785119444444</v>
      </c>
      <c r="I312" s="30">
        <v>0.21495502777777778</v>
      </c>
      <c r="J312" s="30">
        <v>0.55607457</v>
      </c>
      <c r="K312" s="30">
        <f t="shared" si="45"/>
        <v>0.10082119098931544</v>
      </c>
      <c r="L312" s="74">
        <f t="shared" si="48"/>
        <v>-39.6024183333337</v>
      </c>
      <c r="M312" s="26">
        <f t="shared" si="49"/>
        <v>12.781423333333333</v>
      </c>
      <c r="N312" s="62">
        <f t="shared" si="50"/>
        <v>41.649544653533844</v>
      </c>
      <c r="O312" s="31" t="str">
        <f t="shared" si="47"/>
        <v>-</v>
      </c>
      <c r="P312" s="60"/>
      <c r="Q312" s="60"/>
      <c r="R312" s="66">
        <v>296</v>
      </c>
      <c r="S312" s="84">
        <f t="shared" si="46"/>
        <v>6.943751042229667</v>
      </c>
      <c r="T312" s="85">
        <f t="shared" si="51"/>
        <v>-14.236799436853728</v>
      </c>
    </row>
    <row r="313" spans="1:20" ht="12.75">
      <c r="A313" s="1">
        <v>42500</v>
      </c>
      <c r="B313" s="13">
        <v>0.0625</v>
      </c>
      <c r="C313" s="22">
        <f t="shared" si="43"/>
        <v>42500.0625</v>
      </c>
      <c r="D313" s="6">
        <v>49.60460477777778</v>
      </c>
      <c r="E313" s="6">
        <v>0.001931388888888889</v>
      </c>
      <c r="F313" s="6">
        <v>1.00983</v>
      </c>
      <c r="G313" s="6">
        <f t="shared" si="44"/>
        <v>15.838331991566072</v>
      </c>
      <c r="H313" s="25">
        <v>48.93361008333333</v>
      </c>
      <c r="I313" s="30">
        <v>0.21698136111111113</v>
      </c>
      <c r="J313" s="30">
        <v>0.55606073</v>
      </c>
      <c r="K313" s="30">
        <f t="shared" si="45"/>
        <v>0.10082370036501491</v>
      </c>
      <c r="L313" s="74">
        <f t="shared" si="48"/>
        <v>-40.25968166666715</v>
      </c>
      <c r="M313" s="26">
        <f t="shared" si="49"/>
        <v>12.902998333333334</v>
      </c>
      <c r="N313" s="62">
        <f t="shared" si="50"/>
        <v>42.31223817231941</v>
      </c>
      <c r="O313" s="31" t="str">
        <f t="shared" si="47"/>
        <v>-</v>
      </c>
      <c r="P313" s="60"/>
      <c r="Q313" s="60"/>
      <c r="R313" s="66">
        <v>297</v>
      </c>
      <c r="S313" s="84">
        <f t="shared" si="46"/>
        <v>7.19115988545118</v>
      </c>
      <c r="T313" s="85">
        <f t="shared" si="51"/>
        <v>-14.113445937953706</v>
      </c>
    </row>
    <row r="314" spans="1:20" ht="12.75">
      <c r="A314" s="1">
        <v>42500</v>
      </c>
      <c r="B314" s="13">
        <v>0.06944444444444443</v>
      </c>
      <c r="C314" s="22">
        <f t="shared" si="43"/>
        <v>42500.069444444445</v>
      </c>
      <c r="D314" s="6">
        <v>49.61131802777778</v>
      </c>
      <c r="E314" s="6">
        <v>0.001931472222222222</v>
      </c>
      <c r="F314" s="6">
        <v>1.00983157</v>
      </c>
      <c r="G314" s="6">
        <f t="shared" si="44"/>
        <v>15.838307367478286</v>
      </c>
      <c r="H314" s="25">
        <v>48.92936891666666</v>
      </c>
      <c r="I314" s="30">
        <v>0.21900772222222223</v>
      </c>
      <c r="J314" s="30">
        <v>0.55604695</v>
      </c>
      <c r="K314" s="30">
        <f t="shared" si="45"/>
        <v>0.10082619898602349</v>
      </c>
      <c r="L314" s="74">
        <f t="shared" si="48"/>
        <v>-40.91694666666697</v>
      </c>
      <c r="M314" s="26">
        <f t="shared" si="49"/>
        <v>13.024575</v>
      </c>
      <c r="N314" s="62">
        <f t="shared" si="50"/>
        <v>42.97511078839327</v>
      </c>
      <c r="O314" s="31" t="str">
        <f t="shared" si="47"/>
        <v>-</v>
      </c>
      <c r="P314" s="60"/>
      <c r="Q314" s="60"/>
      <c r="R314" s="66">
        <v>298</v>
      </c>
      <c r="S314" s="84">
        <f t="shared" si="46"/>
        <v>7.436378231709253</v>
      </c>
      <c r="T314" s="85">
        <f t="shared" si="51"/>
        <v>-13.985793346700964</v>
      </c>
    </row>
    <row r="315" spans="1:20" ht="12.75">
      <c r="A315" s="1">
        <v>42500</v>
      </c>
      <c r="B315" s="13">
        <v>0.0763888888888889</v>
      </c>
      <c r="C315" s="22">
        <f t="shared" si="43"/>
        <v>42500.07638888889</v>
      </c>
      <c r="D315" s="6">
        <v>49.61803127777778</v>
      </c>
      <c r="E315" s="6">
        <v>0.0019315555555555555</v>
      </c>
      <c r="F315" s="6">
        <v>1.00983315</v>
      </c>
      <c r="G315" s="6">
        <f t="shared" si="44"/>
        <v>15.83828258662648</v>
      </c>
      <c r="H315" s="25">
        <v>48.92512772222222</v>
      </c>
      <c r="I315" s="30">
        <v>0.2210341388888889</v>
      </c>
      <c r="J315" s="30">
        <v>0.55603323</v>
      </c>
      <c r="K315" s="30">
        <f t="shared" si="45"/>
        <v>0.10082868685073275</v>
      </c>
      <c r="L315" s="74">
        <f t="shared" si="48"/>
        <v>-41.5742133333336</v>
      </c>
      <c r="M315" s="26">
        <f t="shared" si="49"/>
        <v>13.146155</v>
      </c>
      <c r="N315" s="62">
        <f t="shared" si="50"/>
        <v>43.63815493184574</v>
      </c>
      <c r="O315" s="31" t="str">
        <f t="shared" si="47"/>
        <v>-</v>
      </c>
      <c r="P315" s="60"/>
      <c r="Q315" s="60"/>
      <c r="R315" s="66">
        <v>299</v>
      </c>
      <c r="S315" s="84">
        <f t="shared" si="46"/>
        <v>7.679331385120148</v>
      </c>
      <c r="T315" s="85">
        <f t="shared" si="51"/>
        <v>-13.853880547311388</v>
      </c>
    </row>
    <row r="316" spans="1:20" ht="12.75">
      <c r="A316" s="1">
        <v>42500</v>
      </c>
      <c r="B316" s="13">
        <v>0.08333333333333333</v>
      </c>
      <c r="C316" s="22">
        <f t="shared" si="43"/>
        <v>42500.083333333336</v>
      </c>
      <c r="D316" s="6">
        <v>49.624744472222226</v>
      </c>
      <c r="E316" s="6">
        <v>0.001931638888888889</v>
      </c>
      <c r="F316" s="6">
        <v>1.00983472</v>
      </c>
      <c r="G316" s="6">
        <f t="shared" si="44"/>
        <v>15.838257962692317</v>
      </c>
      <c r="H316" s="25">
        <v>48.92088647222222</v>
      </c>
      <c r="I316" s="30">
        <v>0.2230606111111111</v>
      </c>
      <c r="J316" s="30">
        <v>0.55601957</v>
      </c>
      <c r="K316" s="30">
        <f t="shared" si="45"/>
        <v>0.10083116395754103</v>
      </c>
      <c r="L316" s="74">
        <f t="shared" si="48"/>
        <v>-42.23148000000023</v>
      </c>
      <c r="M316" s="26">
        <f t="shared" si="49"/>
        <v>13.267738333333334</v>
      </c>
      <c r="N316" s="62">
        <f t="shared" si="50"/>
        <v>44.301361409733104</v>
      </c>
      <c r="O316" s="31" t="str">
        <f t="shared" si="47"/>
        <v>-</v>
      </c>
      <c r="P316" s="60"/>
      <c r="Q316" s="60"/>
      <c r="R316" s="66">
        <v>300</v>
      </c>
      <c r="S316" s="84">
        <f t="shared" si="46"/>
        <v>7.919945339799769</v>
      </c>
      <c r="T316" s="85">
        <f t="shared" si="51"/>
        <v>-13.717747721701553</v>
      </c>
    </row>
    <row r="317" spans="1:20" ht="12.75">
      <c r="A317" s="1">
        <v>42500</v>
      </c>
      <c r="B317" s="13">
        <v>0.09027777777777778</v>
      </c>
      <c r="C317" s="22">
        <f t="shared" si="43"/>
        <v>42500.09027777778</v>
      </c>
      <c r="D317" s="6">
        <v>49.63145763888889</v>
      </c>
      <c r="E317" s="6">
        <v>0.0019317222222222223</v>
      </c>
      <c r="F317" s="6">
        <v>1.00983629</v>
      </c>
      <c r="G317" s="6">
        <f t="shared" si="44"/>
        <v>15.83823333883472</v>
      </c>
      <c r="H317" s="25">
        <v>48.91664519444444</v>
      </c>
      <c r="I317" s="30">
        <v>0.22508711111111113</v>
      </c>
      <c r="J317" s="30">
        <v>0.55600596</v>
      </c>
      <c r="K317" s="30">
        <f t="shared" si="45"/>
        <v>0.10083363211838854</v>
      </c>
      <c r="L317" s="74">
        <f t="shared" si="48"/>
        <v>-42.88874666666686</v>
      </c>
      <c r="M317" s="26">
        <f t="shared" si="49"/>
        <v>13.389323333333335</v>
      </c>
      <c r="N317" s="62">
        <f t="shared" si="50"/>
        <v>44.96472256123727</v>
      </c>
      <c r="O317" s="31" t="str">
        <f t="shared" si="47"/>
        <v>-</v>
      </c>
      <c r="P317" s="60"/>
      <c r="Q317" s="60"/>
      <c r="R317" s="66">
        <v>301</v>
      </c>
      <c r="S317" s="84">
        <f t="shared" si="46"/>
        <v>8.158146802406653</v>
      </c>
      <c r="T317" s="85">
        <f t="shared" si="51"/>
        <v>-13.57743633724888</v>
      </c>
    </row>
    <row r="318" spans="1:20" ht="12.75">
      <c r="A318" s="1">
        <v>42500</v>
      </c>
      <c r="B318" s="13">
        <v>0.09722222222222222</v>
      </c>
      <c r="C318" s="22">
        <f t="shared" si="43"/>
        <v>42500.09722222222</v>
      </c>
      <c r="D318" s="6">
        <v>49.63817080555555</v>
      </c>
      <c r="E318" s="6">
        <v>0.0019318055555555557</v>
      </c>
      <c r="F318" s="6">
        <v>1.00983786</v>
      </c>
      <c r="G318" s="6">
        <f t="shared" si="44"/>
        <v>15.838208715053687</v>
      </c>
      <c r="H318" s="25">
        <v>48.91240388888889</v>
      </c>
      <c r="I318" s="30">
        <v>0.22711363888888889</v>
      </c>
      <c r="J318" s="30">
        <v>0.55599242</v>
      </c>
      <c r="K318" s="30">
        <f t="shared" si="45"/>
        <v>0.10083608770470552</v>
      </c>
      <c r="L318" s="74">
        <f t="shared" si="48"/>
        <v>-43.54601499999987</v>
      </c>
      <c r="M318" s="26">
        <f t="shared" si="49"/>
        <v>13.510909999999999</v>
      </c>
      <c r="N318" s="62">
        <f t="shared" si="50"/>
        <v>45.62823324005944</v>
      </c>
      <c r="O318" s="31" t="str">
        <f t="shared" si="47"/>
        <v>-</v>
      </c>
      <c r="P318" s="60"/>
      <c r="Q318" s="60"/>
      <c r="R318" s="66">
        <v>302</v>
      </c>
      <c r="S318" s="84">
        <f t="shared" si="46"/>
        <v>8.393863214467782</v>
      </c>
      <c r="T318" s="85">
        <f t="shared" si="51"/>
        <v>-13.432989134160305</v>
      </c>
    </row>
    <row r="319" spans="1:20" ht="12.75">
      <c r="A319" s="1">
        <v>42500</v>
      </c>
      <c r="B319" s="13">
        <v>0.10416666666666667</v>
      </c>
      <c r="C319" s="22">
        <f t="shared" si="43"/>
        <v>42500.104166666664</v>
      </c>
      <c r="D319" s="6">
        <v>49.644883944444445</v>
      </c>
      <c r="E319" s="6">
        <v>0.0019318888888888888</v>
      </c>
      <c r="F319" s="6">
        <v>1.00983943</v>
      </c>
      <c r="G319" s="6">
        <f t="shared" si="44"/>
        <v>15.83818409134922</v>
      </c>
      <c r="H319" s="25">
        <v>48.908162555555556</v>
      </c>
      <c r="I319" s="30">
        <v>0.22914022222222222</v>
      </c>
      <c r="J319" s="30">
        <v>0.55597893</v>
      </c>
      <c r="K319" s="30">
        <f t="shared" si="45"/>
        <v>0.10083853434206844</v>
      </c>
      <c r="L319" s="74">
        <f t="shared" si="48"/>
        <v>-44.2032833333333</v>
      </c>
      <c r="M319" s="26">
        <f t="shared" si="49"/>
        <v>13.632499999999999</v>
      </c>
      <c r="N319" s="62">
        <f t="shared" si="50"/>
        <v>46.291886000104824</v>
      </c>
      <c r="O319" s="31" t="str">
        <f t="shared" si="47"/>
        <v>-</v>
      </c>
      <c r="P319" s="60"/>
      <c r="Q319" s="60"/>
      <c r="R319" s="66">
        <v>303</v>
      </c>
      <c r="S319" s="84">
        <f t="shared" si="46"/>
        <v>8.627022774480604</v>
      </c>
      <c r="T319" s="85">
        <f t="shared" si="51"/>
        <v>-13.284450112453174</v>
      </c>
    </row>
    <row r="320" spans="1:20" ht="12.75">
      <c r="A320" s="1">
        <v>42500</v>
      </c>
      <c r="B320" s="13">
        <v>0.1111111111111111</v>
      </c>
      <c r="C320" s="22">
        <f t="shared" si="43"/>
        <v>42500.11111111111</v>
      </c>
      <c r="D320" s="6">
        <v>49.651597027777775</v>
      </c>
      <c r="E320" s="6">
        <v>0.001931972222222222</v>
      </c>
      <c r="F320" s="6">
        <v>1.009841</v>
      </c>
      <c r="G320" s="6">
        <f t="shared" si="44"/>
        <v>15.838159467721319</v>
      </c>
      <c r="H320" s="25">
        <v>48.90392119444444</v>
      </c>
      <c r="I320" s="30">
        <v>0.23116683333333335</v>
      </c>
      <c r="J320" s="30">
        <v>0.55596551</v>
      </c>
      <c r="K320" s="30">
        <f t="shared" si="45"/>
        <v>0.10084096840156767</v>
      </c>
      <c r="L320" s="74">
        <f t="shared" si="48"/>
        <v>-44.86054999999993</v>
      </c>
      <c r="M320" s="26">
        <f t="shared" si="49"/>
        <v>13.754091666666667</v>
      </c>
      <c r="N320" s="62">
        <f t="shared" si="50"/>
        <v>46.95567275410098</v>
      </c>
      <c r="O320" s="31" t="str">
        <f t="shared" si="47"/>
        <v>-</v>
      </c>
      <c r="P320" s="60"/>
      <c r="Q320" s="60"/>
      <c r="R320" s="66">
        <v>304</v>
      </c>
      <c r="S320" s="84">
        <f t="shared" si="46"/>
        <v>8.857554459784488</v>
      </c>
      <c r="T320" s="85">
        <f t="shared" si="51"/>
        <v>-13.131864518552426</v>
      </c>
    </row>
    <row r="321" spans="1:20" ht="12.75">
      <c r="A321" s="1">
        <v>42500</v>
      </c>
      <c r="B321" s="13">
        <v>0.11805555555555557</v>
      </c>
      <c r="C321" s="22">
        <f t="shared" si="43"/>
        <v>42500.118055555555</v>
      </c>
      <c r="D321" s="6">
        <v>49.658310111111106</v>
      </c>
      <c r="E321" s="6">
        <v>0.0019320555555555556</v>
      </c>
      <c r="F321" s="6">
        <v>1.00984257</v>
      </c>
      <c r="G321" s="6">
        <f t="shared" si="44"/>
        <v>15.838134844169987</v>
      </c>
      <c r="H321" s="25">
        <v>48.89967980555556</v>
      </c>
      <c r="I321" s="30">
        <v>0.2331935</v>
      </c>
      <c r="J321" s="30">
        <v>0.55595214</v>
      </c>
      <c r="K321" s="30">
        <f t="shared" si="45"/>
        <v>0.10084339350914534</v>
      </c>
      <c r="L321" s="74">
        <f t="shared" si="48"/>
        <v>-45.51781833333294</v>
      </c>
      <c r="M321" s="26">
        <f t="shared" si="49"/>
        <v>13.875686666666667</v>
      </c>
      <c r="N321" s="62">
        <f t="shared" si="50"/>
        <v>47.61959151428569</v>
      </c>
      <c r="O321" s="31" t="str">
        <f t="shared" si="47"/>
        <v>-</v>
      </c>
      <c r="P321" s="60"/>
      <c r="Q321" s="60"/>
      <c r="R321" s="66">
        <v>305</v>
      </c>
      <c r="S321" s="84">
        <f t="shared" si="46"/>
        <v>9.08538804819485</v>
      </c>
      <c r="T321" s="85">
        <f t="shared" si="51"/>
        <v>-12.975278831508106</v>
      </c>
    </row>
    <row r="322" spans="1:20" ht="12.75">
      <c r="A322" s="1">
        <v>42500</v>
      </c>
      <c r="B322" s="13">
        <v>0.125</v>
      </c>
      <c r="C322" s="22">
        <f t="shared" si="43"/>
        <v>42500.125</v>
      </c>
      <c r="D322" s="6">
        <v>49.665023166666664</v>
      </c>
      <c r="E322" s="6">
        <v>0.001932138888888889</v>
      </c>
      <c r="F322" s="6">
        <v>1.00984414</v>
      </c>
      <c r="G322" s="6">
        <f t="shared" si="44"/>
        <v>15.838110220695215</v>
      </c>
      <c r="H322" s="25">
        <v>48.895438416666664</v>
      </c>
      <c r="I322" s="30">
        <v>0.23522019444444445</v>
      </c>
      <c r="J322" s="30">
        <v>0.55593883</v>
      </c>
      <c r="K322" s="30">
        <f t="shared" si="45"/>
        <v>0.1008458078495281</v>
      </c>
      <c r="L322" s="74">
        <f t="shared" si="48"/>
        <v>-46.175084999999996</v>
      </c>
      <c r="M322" s="26">
        <f t="shared" si="49"/>
        <v>13.997283333333334</v>
      </c>
      <c r="N322" s="62">
        <f t="shared" si="50"/>
        <v>48.2836332494541</v>
      </c>
      <c r="O322" s="31" t="str">
        <f t="shared" si="47"/>
        <v>-</v>
      </c>
      <c r="P322" s="60"/>
      <c r="Q322" s="60"/>
      <c r="R322" s="66">
        <v>306</v>
      </c>
      <c r="S322" s="84">
        <f t="shared" si="46"/>
        <v>9.310454139393602</v>
      </c>
      <c r="T322" s="85">
        <f t="shared" si="51"/>
        <v>-12.81474074883736</v>
      </c>
    </row>
    <row r="323" spans="1:20" ht="12.75">
      <c r="A323" s="1">
        <v>42500</v>
      </c>
      <c r="B323" s="13">
        <v>0.13194444444444445</v>
      </c>
      <c r="C323" s="22">
        <f t="shared" si="43"/>
        <v>42500.131944444445</v>
      </c>
      <c r="D323" s="6">
        <v>49.67173622222222</v>
      </c>
      <c r="E323" s="6">
        <v>0.0019322222222222223</v>
      </c>
      <c r="F323" s="6">
        <v>1.00984571</v>
      </c>
      <c r="G323" s="6">
        <f t="shared" si="44"/>
        <v>15.838085597297004</v>
      </c>
      <c r="H323" s="25">
        <v>48.891197</v>
      </c>
      <c r="I323" s="30">
        <v>0.23724691666666667</v>
      </c>
      <c r="J323" s="30">
        <v>0.55592558</v>
      </c>
      <c r="K323" s="30">
        <f t="shared" si="45"/>
        <v>0.10084821142116084</v>
      </c>
      <c r="L323" s="74">
        <f t="shared" si="48"/>
        <v>-46.83235333333343</v>
      </c>
      <c r="M323" s="26">
        <f t="shared" si="49"/>
        <v>14.118881666666667</v>
      </c>
      <c r="N323" s="62">
        <f t="shared" si="50"/>
        <v>48.94779608511728</v>
      </c>
      <c r="O323" s="31" t="str">
        <f t="shared" si="47"/>
        <v>-</v>
      </c>
      <c r="P323" s="60"/>
      <c r="Q323" s="60"/>
      <c r="R323" s="66">
        <v>307</v>
      </c>
      <c r="S323" s="84">
        <f t="shared" si="46"/>
        <v>9.532684176069102</v>
      </c>
      <c r="T323" s="85">
        <f t="shared" si="51"/>
        <v>-12.650299171995337</v>
      </c>
    </row>
    <row r="324" spans="1:20" ht="12.75">
      <c r="A324" s="1">
        <v>42500</v>
      </c>
      <c r="B324" s="13">
        <v>0.1388888888888889</v>
      </c>
      <c r="C324" s="22">
        <f t="shared" si="43"/>
        <v>42500.13888888889</v>
      </c>
      <c r="D324" s="6">
        <v>49.67844922222222</v>
      </c>
      <c r="E324" s="6">
        <v>0.0019323055555555554</v>
      </c>
      <c r="F324" s="6">
        <v>1.00984728</v>
      </c>
      <c r="G324" s="6">
        <f t="shared" si="44"/>
        <v>15.838060973975356</v>
      </c>
      <c r="H324" s="25">
        <v>48.88695555555555</v>
      </c>
      <c r="I324" s="30">
        <v>0.23927369444444446</v>
      </c>
      <c r="J324" s="30">
        <v>0.55591239</v>
      </c>
      <c r="K324" s="30">
        <f t="shared" si="45"/>
        <v>0.10085060422249531</v>
      </c>
      <c r="L324" s="74">
        <f t="shared" si="48"/>
        <v>-47.48962000000006</v>
      </c>
      <c r="M324" s="26">
        <f t="shared" si="49"/>
        <v>14.240483333333334</v>
      </c>
      <c r="N324" s="62">
        <f t="shared" si="50"/>
        <v>49.61207252360359</v>
      </c>
      <c r="O324" s="31" t="str">
        <f t="shared" si="47"/>
        <v>-</v>
      </c>
      <c r="P324" s="60"/>
      <c r="Q324" s="60"/>
      <c r="R324" s="66">
        <v>308</v>
      </c>
      <c r="S324" s="84">
        <f t="shared" si="46"/>
        <v>9.752010464799397</v>
      </c>
      <c r="T324" s="85">
        <f t="shared" si="51"/>
        <v>-12.482004191479318</v>
      </c>
    </row>
    <row r="325" spans="1:20" ht="12.75">
      <c r="A325" s="1">
        <v>42500</v>
      </c>
      <c r="B325" s="13">
        <v>0.14583333333333334</v>
      </c>
      <c r="C325" s="22">
        <f t="shared" si="43"/>
        <v>42500.145833333336</v>
      </c>
      <c r="D325" s="6">
        <v>49.685162194444445</v>
      </c>
      <c r="E325" s="6">
        <v>0.0019323888888888889</v>
      </c>
      <c r="F325" s="6">
        <v>1.00984885</v>
      </c>
      <c r="G325" s="6">
        <f t="shared" si="44"/>
        <v>15.838036350730277</v>
      </c>
      <c r="H325" s="25">
        <v>48.882714138888886</v>
      </c>
      <c r="I325" s="30">
        <v>0.24130047222222223</v>
      </c>
      <c r="J325" s="30">
        <v>0.55589926</v>
      </c>
      <c r="K325" s="30">
        <f t="shared" si="45"/>
        <v>0.1008529862519901</v>
      </c>
      <c r="L325" s="74">
        <f t="shared" si="48"/>
        <v>-48.146883333333506</v>
      </c>
      <c r="M325" s="26">
        <f t="shared" si="49"/>
        <v>14.362085</v>
      </c>
      <c r="N325" s="62">
        <f t="shared" si="50"/>
        <v>50.27645546090062</v>
      </c>
      <c r="O325" s="31" t="str">
        <f t="shared" si="47"/>
        <v>-</v>
      </c>
      <c r="P325" s="60"/>
      <c r="Q325" s="60"/>
      <c r="R325" s="66">
        <v>309</v>
      </c>
      <c r="S325" s="84">
        <f t="shared" si="46"/>
        <v>9.968366196672255</v>
      </c>
      <c r="T325" s="85">
        <f t="shared" si="51"/>
        <v>-12.309907071570692</v>
      </c>
    </row>
    <row r="326" spans="1:20" ht="12.75">
      <c r="A326" s="1">
        <v>42500</v>
      </c>
      <c r="B326" s="13">
        <v>0.15277777777777776</v>
      </c>
      <c r="C326" s="22">
        <f t="shared" si="43"/>
        <v>42500.15277777778</v>
      </c>
      <c r="D326" s="6">
        <v>49.69187516666666</v>
      </c>
      <c r="E326" s="6">
        <v>0.0019324722222222221</v>
      </c>
      <c r="F326" s="6">
        <v>1.00985041</v>
      </c>
      <c r="G326" s="6">
        <f t="shared" si="44"/>
        <v>15.83801188439698</v>
      </c>
      <c r="H326" s="25">
        <v>48.87847269444445</v>
      </c>
      <c r="I326" s="30">
        <v>0.24332730555555557</v>
      </c>
      <c r="J326" s="30">
        <v>0.55588619</v>
      </c>
      <c r="K326" s="30">
        <f t="shared" si="45"/>
        <v>0.10085535750811056</v>
      </c>
      <c r="L326" s="74">
        <f t="shared" si="48"/>
        <v>-48.804148333332904</v>
      </c>
      <c r="M326" s="26">
        <f t="shared" si="49"/>
        <v>14.48369</v>
      </c>
      <c r="N326" s="62">
        <f t="shared" si="50"/>
        <v>50.94094634250331</v>
      </c>
      <c r="O326" s="31" t="str">
        <f t="shared" si="47"/>
        <v>-</v>
      </c>
      <c r="P326" s="60"/>
      <c r="Q326" s="60"/>
      <c r="R326" s="66">
        <v>310</v>
      </c>
      <c r="S326" s="84">
        <f t="shared" si="46"/>
        <v>10.181685467635877</v>
      </c>
      <c r="T326" s="85">
        <f t="shared" si="51"/>
        <v>-12.134060234719318</v>
      </c>
    </row>
    <row r="327" spans="1:20" ht="12.75">
      <c r="A327" s="1">
        <v>42500</v>
      </c>
      <c r="B327" s="13">
        <v>0.15972222222222224</v>
      </c>
      <c r="C327" s="22">
        <f t="shared" si="43"/>
        <v>42500.15972222222</v>
      </c>
      <c r="D327" s="6">
        <v>49.69858811111111</v>
      </c>
      <c r="E327" s="6">
        <v>0.0019325555555555556</v>
      </c>
      <c r="F327" s="6">
        <v>1.00985198</v>
      </c>
      <c r="G327" s="6">
        <f t="shared" si="44"/>
        <v>15.837987261304539</v>
      </c>
      <c r="H327" s="25">
        <v>48.87423125</v>
      </c>
      <c r="I327" s="30">
        <v>0.24535416666666668</v>
      </c>
      <c r="J327" s="30">
        <v>0.55587317</v>
      </c>
      <c r="K327" s="30">
        <f t="shared" si="45"/>
        <v>0.10085771980373053</v>
      </c>
      <c r="L327" s="74">
        <f t="shared" si="48"/>
        <v>-49.46141166666635</v>
      </c>
      <c r="M327" s="26">
        <f t="shared" si="49"/>
        <v>14.605296666666668</v>
      </c>
      <c r="N327" s="62">
        <f t="shared" si="50"/>
        <v>51.605537411557094</v>
      </c>
      <c r="O327" s="31" t="str">
        <f t="shared" si="47"/>
        <v>-</v>
      </c>
      <c r="P327" s="60"/>
      <c r="Q327" s="60"/>
      <c r="R327" s="66">
        <v>311</v>
      </c>
      <c r="S327" s="84">
        <f t="shared" si="46"/>
        <v>10.391903298573853</v>
      </c>
      <c r="T327" s="85">
        <f t="shared" si="51"/>
        <v>-11.954517245575166</v>
      </c>
    </row>
    <row r="328" spans="1:20" ht="12.75">
      <c r="A328" s="1">
        <v>42500</v>
      </c>
      <c r="B328" s="13">
        <v>0.16666666666666666</v>
      </c>
      <c r="C328" s="22">
        <f t="shared" si="43"/>
        <v>42500.166666666664</v>
      </c>
      <c r="D328" s="6">
        <v>49.705301000000006</v>
      </c>
      <c r="E328" s="6">
        <v>0.0019326388888888887</v>
      </c>
      <c r="F328" s="6">
        <v>1.00985355</v>
      </c>
      <c r="G328" s="6">
        <f t="shared" si="44"/>
        <v>15.837962638288653</v>
      </c>
      <c r="H328" s="25">
        <v>48.869989833333335</v>
      </c>
      <c r="I328" s="30">
        <v>0.24738108333333333</v>
      </c>
      <c r="J328" s="30">
        <v>0.55586022</v>
      </c>
      <c r="K328" s="30">
        <f t="shared" si="45"/>
        <v>0.10086006950861037</v>
      </c>
      <c r="L328" s="74">
        <f t="shared" si="48"/>
        <v>-50.118670000000236</v>
      </c>
      <c r="M328" s="26">
        <f t="shared" si="49"/>
        <v>14.726906666666666</v>
      </c>
      <c r="N328" s="62">
        <f t="shared" si="50"/>
        <v>52.27022206840591</v>
      </c>
      <c r="O328" s="31" t="str">
        <f t="shared" si="47"/>
        <v>-</v>
      </c>
      <c r="P328" s="60"/>
      <c r="Q328" s="60"/>
      <c r="R328" s="66">
        <v>312</v>
      </c>
      <c r="S328" s="84">
        <f t="shared" si="46"/>
        <v>10.598955655098457</v>
      </c>
      <c r="T328" s="85">
        <f t="shared" si="51"/>
        <v>-11.771332794672006</v>
      </c>
    </row>
    <row r="329" spans="1:20" ht="12.75">
      <c r="A329" s="1">
        <v>42500</v>
      </c>
      <c r="B329" s="13">
        <v>0.17361111111111113</v>
      </c>
      <c r="C329" s="22">
        <f t="shared" si="43"/>
        <v>42500.17361111111</v>
      </c>
      <c r="D329" s="6">
        <v>49.71201388888889</v>
      </c>
      <c r="E329" s="6">
        <v>0.0019327222222222222</v>
      </c>
      <c r="F329" s="6">
        <v>1.00985512</v>
      </c>
      <c r="G329" s="6">
        <f t="shared" si="44"/>
        <v>15.837938015349335</v>
      </c>
      <c r="H329" s="25">
        <v>48.86574838888889</v>
      </c>
      <c r="I329" s="30">
        <v>0.24940800000000002</v>
      </c>
      <c r="J329" s="30">
        <v>0.55584732</v>
      </c>
      <c r="K329" s="30">
        <f t="shared" si="45"/>
        <v>0.10086241025012312</v>
      </c>
      <c r="L329" s="74">
        <f t="shared" si="48"/>
        <v>-50.77593000000007</v>
      </c>
      <c r="M329" s="26">
        <f t="shared" si="49"/>
        <v>14.848516666666669</v>
      </c>
      <c r="N329" s="62">
        <f t="shared" si="50"/>
        <v>52.93500207277536</v>
      </c>
      <c r="O329" s="31" t="str">
        <f t="shared" si="47"/>
        <v>-</v>
      </c>
      <c r="P329" s="60"/>
      <c r="Q329" s="60"/>
      <c r="R329" s="66">
        <v>313</v>
      </c>
      <c r="S329" s="84">
        <f t="shared" si="46"/>
        <v>10.802779467056139</v>
      </c>
      <c r="T329" s="85">
        <f t="shared" si="51"/>
        <v>-11.584562681768116</v>
      </c>
    </row>
    <row r="330" spans="1:20" ht="12.75">
      <c r="A330" s="1">
        <v>42500</v>
      </c>
      <c r="B330" s="13">
        <v>0.18055555555555555</v>
      </c>
      <c r="C330" s="22">
        <f t="shared" si="43"/>
        <v>42500.180555555555</v>
      </c>
      <c r="D330" s="6">
        <v>49.71872675</v>
      </c>
      <c r="E330" s="6">
        <v>0.0019328055555555554</v>
      </c>
      <c r="F330" s="6">
        <v>1.00985669</v>
      </c>
      <c r="G330" s="6">
        <f t="shared" si="44"/>
        <v>15.837913392486577</v>
      </c>
      <c r="H330" s="25">
        <v>48.86150697222222</v>
      </c>
      <c r="I330" s="30">
        <v>0.2514349444444444</v>
      </c>
      <c r="J330" s="30">
        <v>0.55583448</v>
      </c>
      <c r="K330" s="30">
        <f t="shared" si="45"/>
        <v>0.10086474021235867</v>
      </c>
      <c r="L330" s="74">
        <f t="shared" si="48"/>
        <v>-51.43318666666673</v>
      </c>
      <c r="M330" s="26">
        <f t="shared" si="49"/>
        <v>14.970128333333331</v>
      </c>
      <c r="N330" s="62">
        <f t="shared" si="50"/>
        <v>53.599869605454955</v>
      </c>
      <c r="O330" s="31" t="str">
        <f t="shared" si="47"/>
        <v>-</v>
      </c>
      <c r="P330" s="60"/>
      <c r="Q330" s="60"/>
      <c r="R330" s="66">
        <v>314</v>
      </c>
      <c r="S330" s="84">
        <f t="shared" si="46"/>
        <v>11.003312647739271</v>
      </c>
      <c r="T330" s="85">
        <f t="shared" si="51"/>
        <v>-11.394263798849192</v>
      </c>
    </row>
    <row r="331" spans="1:20" ht="12.75">
      <c r="A331" s="1">
        <v>42500</v>
      </c>
      <c r="B331" s="13">
        <v>0.1875</v>
      </c>
      <c r="C331" s="22">
        <f t="shared" si="43"/>
        <v>42500.1875</v>
      </c>
      <c r="D331" s="6">
        <v>49.72543961111111</v>
      </c>
      <c r="E331" s="6">
        <v>0.001932888888888889</v>
      </c>
      <c r="F331" s="6">
        <v>1.00985826</v>
      </c>
      <c r="G331" s="6">
        <f t="shared" si="44"/>
        <v>15.83788876970038</v>
      </c>
      <c r="H331" s="25">
        <v>48.85726558333334</v>
      </c>
      <c r="I331" s="30">
        <v>0.2534619444444444</v>
      </c>
      <c r="J331" s="30">
        <v>0.55582171</v>
      </c>
      <c r="K331" s="30">
        <f t="shared" si="45"/>
        <v>0.10086705757907777</v>
      </c>
      <c r="L331" s="74">
        <f t="shared" si="48"/>
        <v>-52.09044166666658</v>
      </c>
      <c r="M331" s="26">
        <f t="shared" si="49"/>
        <v>15.091743333333334</v>
      </c>
      <c r="N331" s="62">
        <f t="shared" si="50"/>
        <v>54.2648234022078</v>
      </c>
      <c r="O331" s="31" t="str">
        <f t="shared" si="47"/>
        <v>-</v>
      </c>
      <c r="P331" s="60"/>
      <c r="Q331" s="60"/>
      <c r="R331" s="66">
        <v>315</v>
      </c>
      <c r="S331" s="84">
        <f t="shared" si="46"/>
        <v>11.200494112798419</v>
      </c>
      <c r="T331" s="85">
        <f t="shared" si="51"/>
        <v>-11.200494112798424</v>
      </c>
    </row>
    <row r="332" spans="1:20" ht="12.75">
      <c r="A332" s="1">
        <v>42500</v>
      </c>
      <c r="B332" s="13">
        <v>0.19444444444444445</v>
      </c>
      <c r="C332" s="22">
        <f t="shared" si="43"/>
        <v>42500.194444444445</v>
      </c>
      <c r="D332" s="6">
        <v>49.73215241666667</v>
      </c>
      <c r="E332" s="6">
        <v>0.0019329444444444444</v>
      </c>
      <c r="F332" s="6">
        <v>1.00985982</v>
      </c>
      <c r="G332" s="6">
        <f t="shared" si="44"/>
        <v>15.837864303823046</v>
      </c>
      <c r="H332" s="25">
        <v>48.853024194444444</v>
      </c>
      <c r="I332" s="30">
        <v>0.2554889444444444</v>
      </c>
      <c r="J332" s="30">
        <v>0.55580899</v>
      </c>
      <c r="K332" s="30">
        <f t="shared" si="45"/>
        <v>0.100869365978178</v>
      </c>
      <c r="L332" s="74">
        <f t="shared" si="48"/>
        <v>-52.74769333333367</v>
      </c>
      <c r="M332" s="26">
        <f t="shared" si="49"/>
        <v>15.21336</v>
      </c>
      <c r="N332" s="62">
        <f t="shared" si="50"/>
        <v>54.92985775794166</v>
      </c>
      <c r="O332" s="31" t="str">
        <f t="shared" si="47"/>
        <v>-</v>
      </c>
      <c r="P332" s="60"/>
      <c r="Q332" s="60"/>
      <c r="R332" s="66">
        <v>316</v>
      </c>
      <c r="S332" s="84">
        <f t="shared" si="46"/>
        <v>11.394263798849186</v>
      </c>
      <c r="T332" s="85">
        <f t="shared" si="51"/>
        <v>-11.003312647739277</v>
      </c>
    </row>
    <row r="333" spans="1:20" ht="12.75">
      <c r="A333" s="1">
        <v>42500</v>
      </c>
      <c r="B333" s="13">
        <v>0.20138888888888887</v>
      </c>
      <c r="C333" s="22">
        <f t="shared" si="43"/>
        <v>42500.20138888889</v>
      </c>
      <c r="D333" s="6">
        <v>49.73886519444444</v>
      </c>
      <c r="E333" s="6">
        <v>0.0019330277777777777</v>
      </c>
      <c r="F333" s="6">
        <v>1.00986139</v>
      </c>
      <c r="G333" s="6">
        <f t="shared" si="44"/>
        <v>15.837839681189484</v>
      </c>
      <c r="H333" s="25">
        <v>48.84878283333334</v>
      </c>
      <c r="I333" s="30">
        <v>0.257516</v>
      </c>
      <c r="J333" s="30">
        <v>0.55579632</v>
      </c>
      <c r="K333" s="30">
        <f t="shared" si="45"/>
        <v>0.10087166540842059</v>
      </c>
      <c r="L333" s="74">
        <f t="shared" si="48"/>
        <v>-53.4049416666663</v>
      </c>
      <c r="M333" s="26">
        <f t="shared" si="49"/>
        <v>15.334978333333336</v>
      </c>
      <c r="N333" s="62">
        <f t="shared" si="50"/>
        <v>55.59497058571142</v>
      </c>
      <c r="O333" s="31" t="str">
        <f t="shared" si="47"/>
        <v>-</v>
      </c>
      <c r="P333" s="60"/>
      <c r="Q333" s="60"/>
      <c r="R333" s="66">
        <v>317</v>
      </c>
      <c r="S333" s="84">
        <f t="shared" si="46"/>
        <v>11.584562681768121</v>
      </c>
      <c r="T333" s="85">
        <f t="shared" si="51"/>
        <v>-10.802779467056133</v>
      </c>
    </row>
    <row r="334" spans="1:20" ht="12.75">
      <c r="A334" s="1">
        <v>42500</v>
      </c>
      <c r="B334" s="13">
        <v>0.20833333333333334</v>
      </c>
      <c r="C334" s="22">
        <f t="shared" si="43"/>
        <v>42500.208333333336</v>
      </c>
      <c r="D334" s="6">
        <v>49.74557797222222</v>
      </c>
      <c r="E334" s="6">
        <v>0.0019331111111111111</v>
      </c>
      <c r="F334" s="6">
        <v>1.00986296</v>
      </c>
      <c r="G334" s="6">
        <f t="shared" si="44"/>
        <v>15.837815058632478</v>
      </c>
      <c r="H334" s="25">
        <v>48.844541500000005</v>
      </c>
      <c r="I334" s="30">
        <v>0.25954305555555557</v>
      </c>
      <c r="J334" s="30">
        <v>0.55578372</v>
      </c>
      <c r="K334" s="30">
        <f t="shared" si="45"/>
        <v>0.10087395223860007</v>
      </c>
      <c r="L334" s="74">
        <f t="shared" si="48"/>
        <v>-54.06218833333298</v>
      </c>
      <c r="M334" s="26">
        <f t="shared" si="49"/>
        <v>15.456596666666668</v>
      </c>
      <c r="N334" s="62">
        <f t="shared" si="50"/>
        <v>56.260159682245316</v>
      </c>
      <c r="O334" s="31" t="str">
        <f t="shared" si="47"/>
        <v>-</v>
      </c>
      <c r="P334" s="60"/>
      <c r="Q334" s="60"/>
      <c r="R334" s="66">
        <v>318</v>
      </c>
      <c r="S334" s="84">
        <f t="shared" si="46"/>
        <v>11.771332794672</v>
      </c>
      <c r="T334" s="85">
        <f t="shared" si="51"/>
        <v>-10.598955655098461</v>
      </c>
    </row>
    <row r="335" spans="1:20" ht="12.75">
      <c r="A335" s="1">
        <v>42500</v>
      </c>
      <c r="B335" s="13">
        <v>0.2152777777777778</v>
      </c>
      <c r="C335" s="22">
        <f t="shared" si="43"/>
        <v>42500.21527777778</v>
      </c>
      <c r="D335" s="6">
        <v>49.75229072222222</v>
      </c>
      <c r="E335" s="6">
        <v>0.0019331944444444444</v>
      </c>
      <c r="F335" s="6">
        <v>1.00986453</v>
      </c>
      <c r="G335" s="6">
        <f t="shared" si="44"/>
        <v>15.83779043615203</v>
      </c>
      <c r="H335" s="25">
        <v>48.840300194444445</v>
      </c>
      <c r="I335" s="30">
        <v>0.2615701388888889</v>
      </c>
      <c r="J335" s="30">
        <v>0.55577118</v>
      </c>
      <c r="K335" s="30">
        <f t="shared" si="45"/>
        <v>0.10087622828206289</v>
      </c>
      <c r="L335" s="74">
        <f t="shared" si="48"/>
        <v>-54.71943166666648</v>
      </c>
      <c r="M335" s="26">
        <f t="shared" si="49"/>
        <v>15.578216666666668</v>
      </c>
      <c r="N335" s="62">
        <f t="shared" si="50"/>
        <v>56.92542116957446</v>
      </c>
      <c r="O335" s="31" t="str">
        <f t="shared" si="47"/>
        <v>-</v>
      </c>
      <c r="P335" s="60"/>
      <c r="Q335" s="60"/>
      <c r="R335" s="66">
        <v>319</v>
      </c>
      <c r="S335" s="84">
        <f t="shared" si="46"/>
        <v>11.954517245575161</v>
      </c>
      <c r="T335" s="85">
        <f t="shared" si="51"/>
        <v>-10.391903298573858</v>
      </c>
    </row>
    <row r="336" spans="1:20" ht="12.75">
      <c r="A336" s="1">
        <v>42500</v>
      </c>
      <c r="B336" s="13">
        <v>0.2222222222222222</v>
      </c>
      <c r="C336" s="22">
        <f t="shared" si="43"/>
        <v>42500.22222222222</v>
      </c>
      <c r="D336" s="6">
        <v>49.759003416666665</v>
      </c>
      <c r="E336" s="6">
        <v>0.001933277777777778</v>
      </c>
      <c r="F336" s="6">
        <v>1.00986609</v>
      </c>
      <c r="G336" s="6">
        <f t="shared" si="44"/>
        <v>15.837765970578499</v>
      </c>
      <c r="H336" s="25">
        <v>48.836058916666666</v>
      </c>
      <c r="I336" s="30">
        <v>0.26359725</v>
      </c>
      <c r="J336" s="30">
        <v>0.55575869</v>
      </c>
      <c r="K336" s="30">
        <f t="shared" si="45"/>
        <v>0.10087849535249098</v>
      </c>
      <c r="L336" s="74">
        <f t="shared" si="48"/>
        <v>-55.37666999999999</v>
      </c>
      <c r="M336" s="26">
        <f t="shared" si="49"/>
        <v>15.699838333333332</v>
      </c>
      <c r="N336" s="62">
        <f t="shared" si="50"/>
        <v>57.59075082888185</v>
      </c>
      <c r="O336" s="31" t="str">
        <f t="shared" si="47"/>
        <v>-</v>
      </c>
      <c r="P336" s="60"/>
      <c r="Q336" s="60"/>
      <c r="R336" s="66">
        <v>320</v>
      </c>
      <c r="S336" s="84">
        <f t="shared" si="46"/>
        <v>12.134060234719312</v>
      </c>
      <c r="T336" s="85">
        <f t="shared" si="51"/>
        <v>-10.181685467635882</v>
      </c>
    </row>
    <row r="337" spans="1:20" ht="12.75">
      <c r="A337" s="1">
        <v>42500</v>
      </c>
      <c r="B337" s="13">
        <v>0.22916666666666666</v>
      </c>
      <c r="C337" s="22">
        <f aca="true" t="shared" si="52" ref="C337:C400">A337+B337</f>
        <v>42500.229166666664</v>
      </c>
      <c r="D337" s="6">
        <v>49.76571611111111</v>
      </c>
      <c r="E337" s="6">
        <v>0.0019333333333333333</v>
      </c>
      <c r="F337" s="6">
        <v>1.00986766</v>
      </c>
      <c r="G337" s="6">
        <f aca="true" t="shared" si="53" ref="G337:G400">60*DEGREES(($I$3)/(F337*$I$6))</f>
        <v>15.837741348250688</v>
      </c>
      <c r="H337" s="25">
        <v>48.831817694444446</v>
      </c>
      <c r="I337" s="30">
        <v>0.2656243888888889</v>
      </c>
      <c r="J337" s="30">
        <v>0.55574627</v>
      </c>
      <c r="K337" s="30">
        <f aca="true" t="shared" si="54" ref="K337:K400">60*DEGREES(($I$5)/(J337*$I$6))</f>
        <v>0.10088074981820654</v>
      </c>
      <c r="L337" s="74">
        <f t="shared" si="48"/>
        <v>-56.03390499999989</v>
      </c>
      <c r="M337" s="26">
        <f t="shared" si="49"/>
        <v>15.821463333333334</v>
      </c>
      <c r="N337" s="62">
        <f t="shared" si="50"/>
        <v>58.256147764751034</v>
      </c>
      <c r="O337" s="31" t="str">
        <f t="shared" si="47"/>
        <v>-</v>
      </c>
      <c r="P337" s="60"/>
      <c r="Q337" s="60"/>
      <c r="R337" s="66">
        <v>321</v>
      </c>
      <c r="S337" s="84">
        <f aca="true" t="shared" si="55" ref="S337:S376">$S$9*COS(RADIANS(R337))</f>
        <v>12.309907071570688</v>
      </c>
      <c r="T337" s="85">
        <f t="shared" si="51"/>
        <v>-9.96836619667226</v>
      </c>
    </row>
    <row r="338" spans="1:20" ht="12.75">
      <c r="A338" s="1">
        <v>42500</v>
      </c>
      <c r="B338" s="13">
        <v>0.23611111111111113</v>
      </c>
      <c r="C338" s="22">
        <f t="shared" si="52"/>
        <v>42500.23611111111</v>
      </c>
      <c r="D338" s="6">
        <v>49.772428777777776</v>
      </c>
      <c r="E338" s="6">
        <v>0.0019334166666666666</v>
      </c>
      <c r="F338" s="6">
        <v>1.00986923</v>
      </c>
      <c r="G338" s="6">
        <f t="shared" si="53"/>
        <v>15.837716725999432</v>
      </c>
      <c r="H338" s="25">
        <v>48.827576500000006</v>
      </c>
      <c r="I338" s="30">
        <v>0.26765155555555553</v>
      </c>
      <c r="J338" s="30">
        <v>0.5557339</v>
      </c>
      <c r="K338" s="30">
        <f t="shared" si="54"/>
        <v>0.10088299530813481</v>
      </c>
      <c r="L338" s="74">
        <f t="shared" si="48"/>
        <v>-56.69113666666618</v>
      </c>
      <c r="M338" s="26">
        <f t="shared" si="49"/>
        <v>15.94308833333333</v>
      </c>
      <c r="N338" s="62">
        <f t="shared" si="50"/>
        <v>58.921609592779696</v>
      </c>
      <c r="O338" s="31" t="str">
        <f t="shared" si="47"/>
        <v>-</v>
      </c>
      <c r="P338" s="60"/>
      <c r="Q338" s="60"/>
      <c r="R338" s="66">
        <v>322</v>
      </c>
      <c r="S338" s="84">
        <f t="shared" si="55"/>
        <v>12.482004191479321</v>
      </c>
      <c r="T338" s="85">
        <f t="shared" si="51"/>
        <v>-9.752010464799392</v>
      </c>
    </row>
    <row r="339" spans="1:20" ht="12.75">
      <c r="A339" s="1">
        <v>42500</v>
      </c>
      <c r="B339" s="13">
        <v>0.24305555555555555</v>
      </c>
      <c r="C339" s="22">
        <f t="shared" si="52"/>
        <v>42500.243055555555</v>
      </c>
      <c r="D339" s="6">
        <v>49.77914141666667</v>
      </c>
      <c r="E339" s="6">
        <v>0.0019335</v>
      </c>
      <c r="F339" s="6">
        <v>1.00987079</v>
      </c>
      <c r="G339" s="6">
        <f t="shared" si="53"/>
        <v>15.837692260653629</v>
      </c>
      <c r="H339" s="25">
        <v>48.82333533333334</v>
      </c>
      <c r="I339" s="30">
        <v>0.2696787222222222</v>
      </c>
      <c r="J339" s="30">
        <v>0.55572159</v>
      </c>
      <c r="K339" s="30">
        <f t="shared" si="54"/>
        <v>0.10088523000567869</v>
      </c>
      <c r="L339" s="74">
        <f t="shared" si="48"/>
        <v>-57.34836499999972</v>
      </c>
      <c r="M339" s="26">
        <f t="shared" si="49"/>
        <v>16.064713333333334</v>
      </c>
      <c r="N339" s="62">
        <f t="shared" si="50"/>
        <v>59.587133582273346</v>
      </c>
      <c r="O339" s="31" t="str">
        <f t="shared" si="47"/>
        <v>-</v>
      </c>
      <c r="P339" s="60"/>
      <c r="Q339" s="60"/>
      <c r="R339" s="66">
        <v>323</v>
      </c>
      <c r="S339" s="84">
        <f t="shared" si="55"/>
        <v>12.650299171995334</v>
      </c>
      <c r="T339" s="85">
        <f t="shared" si="51"/>
        <v>-9.532684176069107</v>
      </c>
    </row>
    <row r="340" spans="1:20" ht="12.75">
      <c r="A340" s="1">
        <v>42500</v>
      </c>
      <c r="B340" s="13">
        <v>0.25</v>
      </c>
      <c r="C340" s="22">
        <f t="shared" si="52"/>
        <v>42500.25</v>
      </c>
      <c r="D340" s="6">
        <v>49.78585405555555</v>
      </c>
      <c r="E340" s="6">
        <v>0.0019335555555555555</v>
      </c>
      <c r="F340" s="6">
        <v>1.00987236</v>
      </c>
      <c r="G340" s="6">
        <f t="shared" si="53"/>
        <v>15.837667638555002</v>
      </c>
      <c r="H340" s="25">
        <v>48.819094222222226</v>
      </c>
      <c r="I340" s="30">
        <v>0.27170591666666666</v>
      </c>
      <c r="J340" s="30">
        <v>0.55570934</v>
      </c>
      <c r="K340" s="30">
        <f t="shared" si="54"/>
        <v>0.10088745390939706</v>
      </c>
      <c r="L340" s="74">
        <f t="shared" si="48"/>
        <v>-58.00558999999964</v>
      </c>
      <c r="M340" s="26">
        <f t="shared" si="49"/>
        <v>16.186341666666664</v>
      </c>
      <c r="N340" s="62">
        <f t="shared" si="50"/>
        <v>60.25271801131812</v>
      </c>
      <c r="O340" s="31" t="str">
        <f t="shared" si="47"/>
        <v>-</v>
      </c>
      <c r="P340" s="60"/>
      <c r="Q340" s="60"/>
      <c r="R340" s="66">
        <v>324</v>
      </c>
      <c r="S340" s="84">
        <f t="shared" si="55"/>
        <v>12.814740748837357</v>
      </c>
      <c r="T340" s="85">
        <f t="shared" si="51"/>
        <v>-9.31045413939361</v>
      </c>
    </row>
    <row r="341" spans="1:20" ht="12.75">
      <c r="A341" s="1">
        <v>42500</v>
      </c>
      <c r="B341" s="13">
        <v>0.2569444444444445</v>
      </c>
      <c r="C341" s="22">
        <f t="shared" si="52"/>
        <v>42500.256944444445</v>
      </c>
      <c r="D341" s="6">
        <v>49.792566638888886</v>
      </c>
      <c r="E341" s="6">
        <v>0.0019336388888888888</v>
      </c>
      <c r="F341" s="6">
        <v>1.00987393</v>
      </c>
      <c r="G341" s="6">
        <f t="shared" si="53"/>
        <v>15.837643016532931</v>
      </c>
      <c r="H341" s="25">
        <v>48.814853166666666</v>
      </c>
      <c r="I341" s="30">
        <v>0.2737331388888889</v>
      </c>
      <c r="J341" s="30">
        <v>0.55569715</v>
      </c>
      <c r="K341" s="30">
        <f t="shared" si="54"/>
        <v>0.1008896670178558</v>
      </c>
      <c r="L341" s="74">
        <f t="shared" si="48"/>
        <v>-58.6628083333332</v>
      </c>
      <c r="M341" s="26">
        <f t="shared" si="49"/>
        <v>16.30797</v>
      </c>
      <c r="N341" s="62">
        <f t="shared" si="50"/>
        <v>60.91835758710716</v>
      </c>
      <c r="O341" s="31" t="str">
        <f t="shared" si="47"/>
        <v>-</v>
      </c>
      <c r="P341" s="60"/>
      <c r="Q341" s="60"/>
      <c r="R341" s="66">
        <v>325</v>
      </c>
      <c r="S341" s="84">
        <f t="shared" si="55"/>
        <v>12.975278831508103</v>
      </c>
      <c r="T341" s="85">
        <f t="shared" si="51"/>
        <v>-9.085388048194856</v>
      </c>
    </row>
    <row r="342" spans="1:20" ht="12.75">
      <c r="A342" s="1">
        <v>42500</v>
      </c>
      <c r="B342" s="13">
        <v>0.2638888888888889</v>
      </c>
      <c r="C342" s="22">
        <f t="shared" si="52"/>
        <v>42500.26388888889</v>
      </c>
      <c r="D342" s="6">
        <v>49.79927922222222</v>
      </c>
      <c r="E342" s="6">
        <v>0.0019337222222222223</v>
      </c>
      <c r="F342" s="6">
        <v>1.00987549</v>
      </c>
      <c r="G342" s="6">
        <f t="shared" si="53"/>
        <v>15.837618551414856</v>
      </c>
      <c r="H342" s="25">
        <v>48.810612166666665</v>
      </c>
      <c r="I342" s="30">
        <v>0.27576036111111113</v>
      </c>
      <c r="J342" s="30">
        <v>0.55568502</v>
      </c>
      <c r="K342" s="30">
        <f t="shared" si="54"/>
        <v>0.10089186932962756</v>
      </c>
      <c r="L342" s="74">
        <f t="shared" si="48"/>
        <v>-59.320023333333154</v>
      </c>
      <c r="M342" s="26">
        <f t="shared" si="49"/>
        <v>16.429598333333335</v>
      </c>
      <c r="N342" s="62">
        <f t="shared" si="50"/>
        <v>61.584053076958185</v>
      </c>
      <c r="O342" s="31" t="str">
        <f t="shared" si="47"/>
        <v>-</v>
      </c>
      <c r="P342" s="60"/>
      <c r="Q342" s="60"/>
      <c r="R342" s="66">
        <v>326</v>
      </c>
      <c r="S342" s="84">
        <f t="shared" si="55"/>
        <v>13.13186451855243</v>
      </c>
      <c r="T342" s="85">
        <f t="shared" si="51"/>
        <v>-8.857554459784481</v>
      </c>
    </row>
    <row r="343" spans="1:20" ht="12.75">
      <c r="A343" s="1">
        <v>42500</v>
      </c>
      <c r="B343" s="13">
        <v>0.2708333333333333</v>
      </c>
      <c r="C343" s="22">
        <f t="shared" si="52"/>
        <v>42500.270833333336</v>
      </c>
      <c r="D343" s="6">
        <v>49.80599175</v>
      </c>
      <c r="E343" s="6">
        <v>0.0019338055555555556</v>
      </c>
      <c r="F343" s="6">
        <v>1.00987706</v>
      </c>
      <c r="G343" s="6">
        <f t="shared" si="53"/>
        <v>15.837593929545413</v>
      </c>
      <c r="H343" s="25">
        <v>48.80637122222222</v>
      </c>
      <c r="I343" s="30">
        <v>0.2777876111111111</v>
      </c>
      <c r="J343" s="30">
        <v>0.55567295</v>
      </c>
      <c r="K343" s="30">
        <f t="shared" si="54"/>
        <v>0.10089406084329185</v>
      </c>
      <c r="L343" s="74">
        <f t="shared" si="48"/>
        <v>-59.97723166666674</v>
      </c>
      <c r="M343" s="26">
        <f t="shared" si="49"/>
        <v>16.551228333333334</v>
      </c>
      <c r="N343" s="62">
        <f t="shared" si="50"/>
        <v>62.24979981223192</v>
      </c>
      <c r="O343" s="31" t="str">
        <f t="shared" si="47"/>
        <v>-</v>
      </c>
      <c r="P343" s="60"/>
      <c r="Q343" s="60"/>
      <c r="R343" s="66">
        <v>327</v>
      </c>
      <c r="S343" s="84">
        <f t="shared" si="55"/>
        <v>13.28445011245317</v>
      </c>
      <c r="T343" s="85">
        <f t="shared" si="51"/>
        <v>-8.62702277448061</v>
      </c>
    </row>
    <row r="344" spans="1:20" ht="12.75">
      <c r="A344" s="1">
        <v>42500</v>
      </c>
      <c r="B344" s="13">
        <v>0.2777777777777778</v>
      </c>
      <c r="C344" s="22">
        <f t="shared" si="52"/>
        <v>42500.27777777778</v>
      </c>
      <c r="D344" s="6">
        <v>49.812704277777776</v>
      </c>
      <c r="E344" s="6">
        <v>0.001933861111111111</v>
      </c>
      <c r="F344" s="6">
        <v>1.00987862</v>
      </c>
      <c r="G344" s="6">
        <f t="shared" si="53"/>
        <v>15.837569464578984</v>
      </c>
      <c r="H344" s="25">
        <v>48.80213036111111</v>
      </c>
      <c r="I344" s="30">
        <v>0.2798148888888889</v>
      </c>
      <c r="J344" s="30">
        <v>0.55566093</v>
      </c>
      <c r="K344" s="30">
        <f t="shared" si="54"/>
        <v>0.10089624337322305</v>
      </c>
      <c r="L344" s="74">
        <f t="shared" si="48"/>
        <v>-60.63443499999991</v>
      </c>
      <c r="M344" s="26">
        <f t="shared" si="49"/>
        <v>16.672861666666666</v>
      </c>
      <c r="N344" s="62">
        <f t="shared" si="50"/>
        <v>62.915597569165676</v>
      </c>
      <c r="O344" s="31" t="str">
        <f t="shared" si="47"/>
        <v>-</v>
      </c>
      <c r="P344" s="60"/>
      <c r="Q344" s="60"/>
      <c r="R344" s="66">
        <v>328</v>
      </c>
      <c r="S344" s="84">
        <f t="shared" si="55"/>
        <v>13.432989134160302</v>
      </c>
      <c r="T344" s="85">
        <f t="shared" si="51"/>
        <v>-8.393863214467787</v>
      </c>
    </row>
    <row r="345" spans="1:20" ht="12.75">
      <c r="A345" s="1">
        <v>42500</v>
      </c>
      <c r="B345" s="13">
        <v>0.2847222222222222</v>
      </c>
      <c r="C345" s="22">
        <f t="shared" si="52"/>
        <v>42500.28472222222</v>
      </c>
      <c r="D345" s="6">
        <v>49.81941677777778</v>
      </c>
      <c r="E345" s="6">
        <v>0.0019339444444444445</v>
      </c>
      <c r="F345" s="6">
        <v>1.00988019</v>
      </c>
      <c r="G345" s="6">
        <f t="shared" si="53"/>
        <v>15.837544842862165</v>
      </c>
      <c r="H345" s="25">
        <v>48.79788952777778</v>
      </c>
      <c r="I345" s="30">
        <v>0.28184216666666667</v>
      </c>
      <c r="J345" s="30">
        <v>0.55564898</v>
      </c>
      <c r="K345" s="30">
        <f t="shared" si="54"/>
        <v>0.10089841328651672</v>
      </c>
      <c r="L345" s="74">
        <f t="shared" si="48"/>
        <v>-61.291635000000326</v>
      </c>
      <c r="M345" s="26">
        <f t="shared" si="49"/>
        <v>16.794493333333335</v>
      </c>
      <c r="N345" s="62">
        <f t="shared" si="50"/>
        <v>63.58144575897388</v>
      </c>
      <c r="O345" s="31" t="str">
        <f t="shared" si="47"/>
        <v>-</v>
      </c>
      <c r="P345" s="60"/>
      <c r="Q345" s="60"/>
      <c r="R345" s="66">
        <v>329</v>
      </c>
      <c r="S345" s="84">
        <f t="shared" si="55"/>
        <v>13.577436337248876</v>
      </c>
      <c r="T345" s="85">
        <f t="shared" si="51"/>
        <v>-8.158146802406659</v>
      </c>
    </row>
    <row r="346" spans="1:20" ht="12.75">
      <c r="A346" s="1">
        <v>42500</v>
      </c>
      <c r="B346" s="13">
        <v>0.2916666666666667</v>
      </c>
      <c r="C346" s="22">
        <f t="shared" si="52"/>
        <v>42500.291666666664</v>
      </c>
      <c r="D346" s="6">
        <v>49.82612925</v>
      </c>
      <c r="E346" s="6">
        <v>0.001934</v>
      </c>
      <c r="F346" s="6">
        <v>1.00988175</v>
      </c>
      <c r="G346" s="6">
        <f t="shared" si="53"/>
        <v>15.837520378047401</v>
      </c>
      <c r="H346" s="25">
        <v>48.793648777777776</v>
      </c>
      <c r="I346" s="30">
        <v>0.2838694722222222</v>
      </c>
      <c r="J346" s="30">
        <v>0.55563708</v>
      </c>
      <c r="K346" s="30">
        <f t="shared" si="54"/>
        <v>0.10090057421342626</v>
      </c>
      <c r="L346" s="74">
        <f t="shared" si="48"/>
        <v>-61.94882833333352</v>
      </c>
      <c r="M346" s="26">
        <f t="shared" si="49"/>
        <v>16.916128333333333</v>
      </c>
      <c r="N346" s="62">
        <f t="shared" si="50"/>
        <v>64.24733993516095</v>
      </c>
      <c r="O346" s="31" t="str">
        <f t="shared" si="47"/>
        <v>-</v>
      </c>
      <c r="P346" s="60"/>
      <c r="Q346" s="60"/>
      <c r="R346" s="66">
        <v>330</v>
      </c>
      <c r="S346" s="84">
        <f t="shared" si="55"/>
        <v>13.71774772170155</v>
      </c>
      <c r="T346" s="85">
        <f t="shared" si="51"/>
        <v>-7.919945339799774</v>
      </c>
    </row>
    <row r="347" spans="1:20" ht="12.75">
      <c r="A347" s="1">
        <v>42500</v>
      </c>
      <c r="B347" s="13">
        <v>0.2986111111111111</v>
      </c>
      <c r="C347" s="22">
        <f t="shared" si="52"/>
        <v>42500.29861111111</v>
      </c>
      <c r="D347" s="6">
        <v>49.83284169444445</v>
      </c>
      <c r="E347" s="6">
        <v>0.0019340833333333332</v>
      </c>
      <c r="F347" s="6">
        <v>1.00988332</v>
      </c>
      <c r="G347" s="6">
        <f t="shared" si="53"/>
        <v>15.837495756483204</v>
      </c>
      <c r="H347" s="25">
        <v>48.78940811111111</v>
      </c>
      <c r="I347" s="30">
        <v>0.2858967777777778</v>
      </c>
      <c r="J347" s="30">
        <v>0.55562524</v>
      </c>
      <c r="K347" s="30">
        <f t="shared" si="54"/>
        <v>0.10090272433676964</v>
      </c>
      <c r="L347" s="74">
        <f t="shared" si="48"/>
        <v>-62.606015000000355</v>
      </c>
      <c r="M347" s="26">
        <f t="shared" si="49"/>
        <v>17.03776166666667</v>
      </c>
      <c r="N347" s="62">
        <f t="shared" si="50"/>
        <v>64.91327804510578</v>
      </c>
      <c r="O347" s="31" t="str">
        <f t="shared" si="47"/>
        <v>-</v>
      </c>
      <c r="P347" s="60"/>
      <c r="Q347" s="60"/>
      <c r="R347" s="66">
        <v>331</v>
      </c>
      <c r="S347" s="84">
        <f t="shared" si="55"/>
        <v>13.853880547311391</v>
      </c>
      <c r="T347" s="85">
        <f t="shared" si="51"/>
        <v>-7.6793313851201415</v>
      </c>
    </row>
    <row r="348" spans="1:20" ht="12.75">
      <c r="A348" s="1">
        <v>42500</v>
      </c>
      <c r="B348" s="13">
        <v>0.3055555555555555</v>
      </c>
      <c r="C348" s="22">
        <f t="shared" si="52"/>
        <v>42500.305555555555</v>
      </c>
      <c r="D348" s="6">
        <v>49.83955411111111</v>
      </c>
      <c r="E348" s="6">
        <v>0.0019341666666666667</v>
      </c>
      <c r="F348" s="6">
        <v>1.00988488</v>
      </c>
      <c r="G348" s="6">
        <f t="shared" si="53"/>
        <v>15.837471291820078</v>
      </c>
      <c r="H348" s="25">
        <v>48.7851675</v>
      </c>
      <c r="I348" s="30">
        <v>0.2879241111111111</v>
      </c>
      <c r="J348" s="30">
        <v>0.55561346</v>
      </c>
      <c r="K348" s="30">
        <f t="shared" si="54"/>
        <v>0.1009048636551596</v>
      </c>
      <c r="L348" s="74">
        <f t="shared" si="48"/>
        <v>-63.26319666666677</v>
      </c>
      <c r="M348" s="26">
        <f t="shared" si="49"/>
        <v>17.159396666666666</v>
      </c>
      <c r="N348" s="62">
        <f t="shared" si="50"/>
        <v>65.57926059293496</v>
      </c>
      <c r="O348" s="31" t="str">
        <f t="shared" si="47"/>
        <v>-</v>
      </c>
      <c r="P348" s="60"/>
      <c r="Q348" s="60"/>
      <c r="R348" s="66">
        <v>332</v>
      </c>
      <c r="S348" s="84">
        <f t="shared" si="55"/>
        <v>13.98579334670096</v>
      </c>
      <c r="T348" s="85">
        <f t="shared" si="51"/>
        <v>-7.436378231709259</v>
      </c>
    </row>
    <row r="349" spans="1:20" ht="12.75">
      <c r="A349" s="1">
        <v>42500</v>
      </c>
      <c r="B349" s="13">
        <v>0.3125</v>
      </c>
      <c r="C349" s="22">
        <f t="shared" si="52"/>
        <v>42500.3125</v>
      </c>
      <c r="D349" s="6">
        <v>49.84626652777778</v>
      </c>
      <c r="E349" s="6">
        <v>0.0019342222222222222</v>
      </c>
      <c r="F349" s="6">
        <v>1.00988645</v>
      </c>
      <c r="G349" s="6">
        <f t="shared" si="53"/>
        <v>15.837446670408506</v>
      </c>
      <c r="H349" s="25">
        <v>48.780927</v>
      </c>
      <c r="I349" s="30">
        <v>0.28995144444444443</v>
      </c>
      <c r="J349" s="30">
        <v>0.55560174</v>
      </c>
      <c r="K349" s="30">
        <f t="shared" si="54"/>
        <v>0.10090699216721581</v>
      </c>
      <c r="L349" s="74">
        <f t="shared" si="48"/>
        <v>-63.920371666666824</v>
      </c>
      <c r="M349" s="26">
        <f t="shared" si="49"/>
        <v>17.281033333333333</v>
      </c>
      <c r="N349" s="62">
        <f t="shared" si="50"/>
        <v>66.2452840490625</v>
      </c>
      <c r="O349" s="31" t="str">
        <f t="shared" si="47"/>
        <v>-</v>
      </c>
      <c r="P349" s="60"/>
      <c r="Q349" s="60"/>
      <c r="R349" s="66">
        <v>333</v>
      </c>
      <c r="S349" s="84">
        <f t="shared" si="55"/>
        <v>14.113445937953705</v>
      </c>
      <c r="T349" s="85">
        <f t="shared" si="51"/>
        <v>-7.191159885451185</v>
      </c>
    </row>
    <row r="350" spans="1:20" ht="12.75">
      <c r="A350" s="1">
        <v>42500</v>
      </c>
      <c r="B350" s="13">
        <v>0.3194444444444445</v>
      </c>
      <c r="C350" s="22">
        <f t="shared" si="52"/>
        <v>42500.319444444445</v>
      </c>
      <c r="D350" s="6">
        <v>49.85297888888889</v>
      </c>
      <c r="E350" s="6">
        <v>0.0019343055555555554</v>
      </c>
      <c r="F350" s="6">
        <v>1.00988801</v>
      </c>
      <c r="G350" s="6">
        <f t="shared" si="53"/>
        <v>15.837422205897035</v>
      </c>
      <c r="H350" s="25">
        <v>48.77668655555556</v>
      </c>
      <c r="I350" s="30">
        <v>0.29197877777777775</v>
      </c>
      <c r="J350" s="30">
        <v>0.55559008</v>
      </c>
      <c r="K350" s="30">
        <f t="shared" si="54"/>
        <v>0.10090910987156479</v>
      </c>
      <c r="L350" s="74">
        <f t="shared" si="48"/>
        <v>-64.57754000000008</v>
      </c>
      <c r="M350" s="26">
        <f t="shared" si="49"/>
        <v>17.40266833333333</v>
      </c>
      <c r="N350" s="62">
        <f t="shared" si="50"/>
        <v>66.91134699166906</v>
      </c>
      <c r="O350" s="31" t="str">
        <f t="shared" si="47"/>
        <v>-</v>
      </c>
      <c r="P350" s="60"/>
      <c r="Q350" s="60"/>
      <c r="R350" s="66">
        <v>334</v>
      </c>
      <c r="S350" s="84">
        <f t="shared" si="55"/>
        <v>14.236799436853724</v>
      </c>
      <c r="T350" s="85">
        <f t="shared" si="51"/>
        <v>-6.943751042229673</v>
      </c>
    </row>
    <row r="351" spans="1:20" ht="12.75">
      <c r="A351" s="1">
        <v>42500</v>
      </c>
      <c r="B351" s="13">
        <v>0.3263888888888889</v>
      </c>
      <c r="C351" s="22">
        <f t="shared" si="52"/>
        <v>42500.32638888889</v>
      </c>
      <c r="D351" s="6">
        <v>49.859691250000004</v>
      </c>
      <c r="E351" s="6">
        <v>0.001934361111111111</v>
      </c>
      <c r="F351" s="6">
        <v>1.00988958</v>
      </c>
      <c r="G351" s="6">
        <f t="shared" si="53"/>
        <v>15.83739758463808</v>
      </c>
      <c r="H351" s="25">
        <v>48.77244619444444</v>
      </c>
      <c r="I351" s="30">
        <v>0.2940061388888889</v>
      </c>
      <c r="J351" s="30">
        <v>0.55557848</v>
      </c>
      <c r="K351" s="30">
        <f t="shared" si="54"/>
        <v>0.10091121676683996</v>
      </c>
      <c r="L351" s="74">
        <f t="shared" si="48"/>
        <v>-65.23470333333378</v>
      </c>
      <c r="M351" s="26">
        <f t="shared" si="49"/>
        <v>17.524306666666664</v>
      </c>
      <c r="N351" s="62">
        <f t="shared" si="50"/>
        <v>67.57745009868448</v>
      </c>
      <c r="O351" s="31" t="str">
        <f t="shared" si="47"/>
        <v>-</v>
      </c>
      <c r="P351" s="60"/>
      <c r="Q351" s="60"/>
      <c r="R351" s="66">
        <v>335</v>
      </c>
      <c r="S351" s="84">
        <f t="shared" si="55"/>
        <v>14.355816268730313</v>
      </c>
      <c r="T351" s="85">
        <f t="shared" si="51"/>
        <v>-6.694227065175058</v>
      </c>
    </row>
    <row r="352" spans="1:20" ht="12.75">
      <c r="A352" s="1">
        <v>42500</v>
      </c>
      <c r="B352" s="13">
        <v>0.3333333333333333</v>
      </c>
      <c r="C352" s="22">
        <f t="shared" si="52"/>
        <v>42500.333333333336</v>
      </c>
      <c r="D352" s="6">
        <v>49.86640355555556</v>
      </c>
      <c r="E352" s="6">
        <v>0.0019344444444444446</v>
      </c>
      <c r="F352" s="6">
        <v>1.00989114</v>
      </c>
      <c r="G352" s="6">
        <f t="shared" si="53"/>
        <v>15.837373120278261</v>
      </c>
      <c r="H352" s="25">
        <v>48.768205944444446</v>
      </c>
      <c r="I352" s="30">
        <v>0.2960335</v>
      </c>
      <c r="J352" s="30">
        <v>0.55556693</v>
      </c>
      <c r="K352" s="30">
        <f t="shared" si="54"/>
        <v>0.10091331466808412</v>
      </c>
      <c r="L352" s="74">
        <f t="shared" si="48"/>
        <v>-65.89185666666665</v>
      </c>
      <c r="M352" s="26">
        <f t="shared" si="49"/>
        <v>17.64594333333333</v>
      </c>
      <c r="N352" s="62">
        <f t="shared" si="50"/>
        <v>68.24358679322144</v>
      </c>
      <c r="O352" s="31" t="str">
        <f t="shared" si="47"/>
        <v>-</v>
      </c>
      <c r="P352" s="60"/>
      <c r="Q352" s="60"/>
      <c r="R352" s="66">
        <v>336</v>
      </c>
      <c r="S352" s="84">
        <f t="shared" si="55"/>
        <v>14.470460179903526</v>
      </c>
      <c r="T352" s="85">
        <f t="shared" si="51"/>
        <v>-6.44266396170797</v>
      </c>
    </row>
    <row r="353" spans="1:20" ht="12.75">
      <c r="A353" s="1">
        <v>42500</v>
      </c>
      <c r="B353" s="13">
        <v>0.34027777777777773</v>
      </c>
      <c r="C353" s="22">
        <f t="shared" si="52"/>
        <v>42500.34027777778</v>
      </c>
      <c r="D353" s="6">
        <v>49.87311586111111</v>
      </c>
      <c r="E353" s="6">
        <v>0.0019345</v>
      </c>
      <c r="F353" s="6">
        <v>1.0098927</v>
      </c>
      <c r="G353" s="6">
        <f t="shared" si="53"/>
        <v>15.837348655994013</v>
      </c>
      <c r="H353" s="25">
        <v>48.76396577777778</v>
      </c>
      <c r="I353" s="30">
        <v>0.2980608888888889</v>
      </c>
      <c r="J353" s="30">
        <v>0.55555545</v>
      </c>
      <c r="K353" s="30">
        <f t="shared" si="54"/>
        <v>0.10091539994121464</v>
      </c>
      <c r="L353" s="74">
        <f t="shared" si="48"/>
        <v>-66.54900499999997</v>
      </c>
      <c r="M353" s="26">
        <f t="shared" si="49"/>
        <v>17.76758333333333</v>
      </c>
      <c r="N353" s="62">
        <f t="shared" si="50"/>
        <v>68.90976107245399</v>
      </c>
      <c r="O353" s="31" t="str">
        <f t="shared" si="47"/>
        <v>-</v>
      </c>
      <c r="P353" s="60"/>
      <c r="Q353" s="60"/>
      <c r="R353" s="66">
        <v>337</v>
      </c>
      <c r="S353" s="84">
        <f t="shared" si="55"/>
        <v>14.580696248727444</v>
      </c>
      <c r="T353" s="85">
        <f t="shared" si="51"/>
        <v>-6.189138360386657</v>
      </c>
    </row>
    <row r="354" spans="1:20" ht="12.75">
      <c r="A354" s="1">
        <v>42500</v>
      </c>
      <c r="B354" s="13">
        <v>0.34722222222222227</v>
      </c>
      <c r="C354" s="22">
        <f t="shared" si="52"/>
        <v>42500.34722222222</v>
      </c>
      <c r="D354" s="6">
        <v>49.87982813888889</v>
      </c>
      <c r="E354" s="6">
        <v>0.0019345833333333333</v>
      </c>
      <c r="F354" s="6">
        <v>1.00989427</v>
      </c>
      <c r="G354" s="6">
        <f t="shared" si="53"/>
        <v>15.837324034963746</v>
      </c>
      <c r="H354" s="25">
        <v>48.75972569444444</v>
      </c>
      <c r="I354" s="30">
        <v>0.30008825</v>
      </c>
      <c r="J354" s="30">
        <v>0.55554402</v>
      </c>
      <c r="K354" s="30">
        <f t="shared" si="54"/>
        <v>0.10091747621776483</v>
      </c>
      <c r="L354" s="74">
        <f t="shared" si="48"/>
        <v>-67.20614666666691</v>
      </c>
      <c r="M354" s="26">
        <f t="shared" si="49"/>
        <v>17.889219999999998</v>
      </c>
      <c r="N354" s="62">
        <f t="shared" si="50"/>
        <v>69.57596924763891</v>
      </c>
      <c r="O354" s="31" t="str">
        <f t="shared" si="47"/>
        <v>-</v>
      </c>
      <c r="P354" s="60"/>
      <c r="Q354" s="60"/>
      <c r="R354" s="66">
        <v>338</v>
      </c>
      <c r="S354" s="84">
        <f t="shared" si="55"/>
        <v>14.686490896227625</v>
      </c>
      <c r="T354" s="85">
        <f t="shared" si="51"/>
        <v>-5.933727487565243</v>
      </c>
    </row>
    <row r="355" spans="1:20" ht="12.75">
      <c r="A355" s="1">
        <v>42500</v>
      </c>
      <c r="B355" s="13">
        <v>0.3541666666666667</v>
      </c>
      <c r="C355" s="22">
        <f t="shared" si="52"/>
        <v>42500.354166666664</v>
      </c>
      <c r="D355" s="6">
        <v>49.88654038888889</v>
      </c>
      <c r="E355" s="6">
        <v>0.0019346388888888887</v>
      </c>
      <c r="F355" s="6">
        <v>1.00989583</v>
      </c>
      <c r="G355" s="6">
        <f t="shared" si="53"/>
        <v>15.83729957083115</v>
      </c>
      <c r="H355" s="25">
        <v>48.755485722222225</v>
      </c>
      <c r="I355" s="30">
        <v>0.30211563888888887</v>
      </c>
      <c r="J355" s="30">
        <v>0.55553265</v>
      </c>
      <c r="K355" s="30">
        <f t="shared" si="54"/>
        <v>0.10091954167999212</v>
      </c>
      <c r="L355" s="74">
        <f t="shared" si="48"/>
        <v>-67.86327999999983</v>
      </c>
      <c r="M355" s="26">
        <f t="shared" si="49"/>
        <v>18.010859999999997</v>
      </c>
      <c r="N355" s="62">
        <f t="shared" si="50"/>
        <v>70.2422094045711</v>
      </c>
      <c r="O355" s="31" t="str">
        <f t="shared" si="47"/>
        <v>-</v>
      </c>
      <c r="P355" s="60"/>
      <c r="Q355" s="60"/>
      <c r="R355" s="66">
        <v>339</v>
      </c>
      <c r="S355" s="84">
        <f t="shared" si="55"/>
        <v>14.78781189632958</v>
      </c>
      <c r="T355" s="85">
        <f t="shared" si="51"/>
        <v>-5.676509143869806</v>
      </c>
    </row>
    <row r="356" spans="1:20" ht="12.75">
      <c r="A356" s="1">
        <v>42500</v>
      </c>
      <c r="B356" s="13">
        <v>0.3611111111111111</v>
      </c>
      <c r="C356" s="22">
        <f t="shared" si="52"/>
        <v>42500.36111111111</v>
      </c>
      <c r="D356" s="6">
        <v>49.89325263888889</v>
      </c>
      <c r="E356" s="6">
        <v>0.0019347222222222222</v>
      </c>
      <c r="F356" s="6">
        <v>1.00989739</v>
      </c>
      <c r="G356" s="6">
        <f t="shared" si="53"/>
        <v>15.837275106774133</v>
      </c>
      <c r="H356" s="25">
        <v>48.75124586111111</v>
      </c>
      <c r="I356" s="30">
        <v>0.30414302777777774</v>
      </c>
      <c r="J356" s="30">
        <v>0.55552134</v>
      </c>
      <c r="K356" s="30">
        <f t="shared" si="54"/>
        <v>0.1009215963265632</v>
      </c>
      <c r="L356" s="74">
        <f t="shared" si="48"/>
        <v>-68.52040666666682</v>
      </c>
      <c r="M356" s="26">
        <f t="shared" si="49"/>
        <v>18.13249833333333</v>
      </c>
      <c r="N356" s="62">
        <f t="shared" si="50"/>
        <v>70.90848159653423</v>
      </c>
      <c r="O356" s="31" t="str">
        <f t="shared" si="47"/>
        <v>-</v>
      </c>
      <c r="P356" s="60"/>
      <c r="Q356" s="60"/>
      <c r="R356" s="66">
        <v>340</v>
      </c>
      <c r="S356" s="84">
        <f t="shared" si="55"/>
        <v>14.884628385675171</v>
      </c>
      <c r="T356" s="85">
        <f t="shared" si="51"/>
        <v>-5.417561680499555</v>
      </c>
    </row>
    <row r="357" spans="1:20" ht="12.75">
      <c r="A357" s="1">
        <v>42500</v>
      </c>
      <c r="B357" s="13">
        <v>0.3680555555555556</v>
      </c>
      <c r="C357" s="22">
        <f t="shared" si="52"/>
        <v>42500.368055555555</v>
      </c>
      <c r="D357" s="6">
        <v>49.899964833333335</v>
      </c>
      <c r="E357" s="6">
        <v>0.0019347777777777779</v>
      </c>
      <c r="F357" s="6">
        <v>1.00989896</v>
      </c>
      <c r="G357" s="6">
        <f t="shared" si="53"/>
        <v>15.837250485972545</v>
      </c>
      <c r="H357" s="25">
        <v>48.74700611111111</v>
      </c>
      <c r="I357" s="30">
        <v>0.30617041666666667</v>
      </c>
      <c r="J357" s="30">
        <v>0.55551009</v>
      </c>
      <c r="K357" s="30">
        <f t="shared" si="54"/>
        <v>0.10092364015615174</v>
      </c>
      <c r="L357" s="74">
        <f t="shared" si="48"/>
        <v>-69.1775233333334</v>
      </c>
      <c r="M357" s="26">
        <f t="shared" si="49"/>
        <v>18.254138333333334</v>
      </c>
      <c r="N357" s="62">
        <f t="shared" si="50"/>
        <v>71.574781519773</v>
      </c>
      <c r="O357" s="31" t="str">
        <f aca="true" t="shared" si="56" ref="O357:O420">IF((N357&lt;G357),1,"-")</f>
        <v>-</v>
      </c>
      <c r="P357" s="60"/>
      <c r="Q357" s="60"/>
      <c r="R357" s="66">
        <v>341</v>
      </c>
      <c r="S357" s="84">
        <f t="shared" si="55"/>
        <v>14.976910873023847</v>
      </c>
      <c r="T357" s="85">
        <f t="shared" si="51"/>
        <v>-5.1569639753603385</v>
      </c>
    </row>
    <row r="358" spans="1:20" ht="12.75">
      <c r="A358" s="1">
        <v>42500</v>
      </c>
      <c r="B358" s="13">
        <v>0.375</v>
      </c>
      <c r="C358" s="22">
        <f t="shared" si="52"/>
        <v>42500.375</v>
      </c>
      <c r="D358" s="6">
        <v>49.906677</v>
      </c>
      <c r="E358" s="6">
        <v>0.001934861111111111</v>
      </c>
      <c r="F358" s="6">
        <v>1.00990052</v>
      </c>
      <c r="G358" s="6">
        <f t="shared" si="53"/>
        <v>15.837226022067174</v>
      </c>
      <c r="H358" s="25">
        <v>48.74276647222222</v>
      </c>
      <c r="I358" s="30">
        <v>0.30819783333333334</v>
      </c>
      <c r="J358" s="30">
        <v>0.5554989</v>
      </c>
      <c r="K358" s="30">
        <f t="shared" si="54"/>
        <v>0.10092567316743825</v>
      </c>
      <c r="L358" s="74">
        <f aca="true" t="shared" si="57" ref="L358:L421">(H358-D358)*60</f>
        <v>-69.83463166666681</v>
      </c>
      <c r="M358" s="26">
        <f aca="true" t="shared" si="58" ref="M358:M421">(I358-E358)*60</f>
        <v>18.375778333333333</v>
      </c>
      <c r="N358" s="62">
        <f t="shared" si="50"/>
        <v>72.24111016797686</v>
      </c>
      <c r="O358" s="31" t="str">
        <f t="shared" si="56"/>
        <v>-</v>
      </c>
      <c r="P358" s="60"/>
      <c r="Q358" s="60"/>
      <c r="R358" s="66">
        <v>342</v>
      </c>
      <c r="S358" s="84">
        <f t="shared" si="55"/>
        <v>15.064631248236005</v>
      </c>
      <c r="T358" s="85">
        <f t="shared" si="51"/>
        <v>-4.894795409037594</v>
      </c>
    </row>
    <row r="359" spans="1:20" ht="12.75">
      <c r="A359" s="1">
        <v>42500</v>
      </c>
      <c r="B359" s="13">
        <v>0.3819444444444444</v>
      </c>
      <c r="C359" s="22">
        <f t="shared" si="52"/>
        <v>42500.381944444445</v>
      </c>
      <c r="D359" s="6">
        <v>49.91338916666667</v>
      </c>
      <c r="E359" s="6">
        <v>0.0019349166666666666</v>
      </c>
      <c r="F359" s="6">
        <v>1.00990208</v>
      </c>
      <c r="G359" s="6">
        <f t="shared" si="53"/>
        <v>15.837201558237375</v>
      </c>
      <c r="H359" s="25">
        <v>48.738526944444445</v>
      </c>
      <c r="I359" s="30">
        <v>0.3102252222222222</v>
      </c>
      <c r="J359" s="30">
        <v>0.55548776</v>
      </c>
      <c r="K359" s="30">
        <f t="shared" si="54"/>
        <v>0.10092769717603044</v>
      </c>
      <c r="L359" s="74">
        <f t="shared" si="57"/>
        <v>-70.49173333333343</v>
      </c>
      <c r="M359" s="26">
        <f t="shared" si="58"/>
        <v>18.497418333333332</v>
      </c>
      <c r="N359" s="62">
        <f t="shared" si="50"/>
        <v>72.90746729329918</v>
      </c>
      <c r="O359" s="31" t="str">
        <f t="shared" si="56"/>
        <v>-</v>
      </c>
      <c r="P359" s="60"/>
      <c r="Q359" s="60"/>
      <c r="R359" s="66">
        <v>343</v>
      </c>
      <c r="S359" s="84">
        <f t="shared" si="55"/>
        <v>15.147762790835591</v>
      </c>
      <c r="T359" s="85">
        <f t="shared" si="51"/>
        <v>-4.631135840616311</v>
      </c>
    </row>
    <row r="360" spans="1:20" ht="12.75">
      <c r="A360" s="1">
        <v>42500</v>
      </c>
      <c r="B360" s="13">
        <v>0.3888888888888889</v>
      </c>
      <c r="C360" s="22">
        <f t="shared" si="52"/>
        <v>42500.38888888889</v>
      </c>
      <c r="D360" s="6">
        <v>49.920101305555555</v>
      </c>
      <c r="E360" s="6">
        <v>0.0019349722222222223</v>
      </c>
      <c r="F360" s="6">
        <v>1.00990365</v>
      </c>
      <c r="G360" s="6">
        <f t="shared" si="53"/>
        <v>15.837176937664465</v>
      </c>
      <c r="H360" s="25">
        <v>48.73428752777778</v>
      </c>
      <c r="I360" s="30">
        <v>0.3122526111111111</v>
      </c>
      <c r="J360" s="30">
        <v>0.55547669</v>
      </c>
      <c r="K360" s="30">
        <f t="shared" si="54"/>
        <v>0.10092970854685454</v>
      </c>
      <c r="L360" s="74">
        <f t="shared" si="57"/>
        <v>-71.14882666666645</v>
      </c>
      <c r="M360" s="26">
        <f t="shared" si="58"/>
        <v>18.61905833333333</v>
      </c>
      <c r="N360" s="62">
        <f t="shared" si="50"/>
        <v>73.57385074395201</v>
      </c>
      <c r="O360" s="31" t="str">
        <f t="shared" si="56"/>
        <v>-</v>
      </c>
      <c r="P360" s="60"/>
      <c r="Q360" s="60"/>
      <c r="R360" s="66">
        <v>344</v>
      </c>
      <c r="S360" s="84">
        <f t="shared" si="55"/>
        <v>15.22628017814942</v>
      </c>
      <c r="T360" s="85">
        <f t="shared" si="51"/>
        <v>-4.366065583355142</v>
      </c>
    </row>
    <row r="361" spans="1:20" ht="12.75">
      <c r="A361" s="1">
        <v>42500</v>
      </c>
      <c r="B361" s="13">
        <v>0.3958333333333333</v>
      </c>
      <c r="C361" s="22">
        <f t="shared" si="52"/>
        <v>42500.395833333336</v>
      </c>
      <c r="D361" s="6">
        <v>49.92681341666666</v>
      </c>
      <c r="E361" s="6">
        <v>0.0019350555555555555</v>
      </c>
      <c r="F361" s="6">
        <v>1.00990521</v>
      </c>
      <c r="G361" s="6">
        <f t="shared" si="53"/>
        <v>15.837152473986311</v>
      </c>
      <c r="H361" s="25">
        <v>48.73004825</v>
      </c>
      <c r="I361" s="30">
        <v>0.31428002777777775</v>
      </c>
      <c r="J361" s="30">
        <v>0.55546567</v>
      </c>
      <c r="K361" s="30">
        <f t="shared" si="54"/>
        <v>0.10093171091252401</v>
      </c>
      <c r="L361" s="74">
        <f t="shared" si="57"/>
        <v>-71.8059099999995</v>
      </c>
      <c r="M361" s="26">
        <f t="shared" si="58"/>
        <v>18.74069833333333</v>
      </c>
      <c r="N361" s="62">
        <f t="shared" si="50"/>
        <v>74.24025839720132</v>
      </c>
      <c r="O361" s="31" t="str">
        <f t="shared" si="56"/>
        <v>-</v>
      </c>
      <c r="P361" s="60"/>
      <c r="Q361" s="60"/>
      <c r="R361" s="66">
        <v>345</v>
      </c>
      <c r="S361" s="84">
        <f t="shared" si="55"/>
        <v>15.300159493020692</v>
      </c>
      <c r="T361" s="85">
        <f t="shared" si="51"/>
        <v>-4.099665380222269</v>
      </c>
    </row>
    <row r="362" spans="1:20" ht="12.75">
      <c r="A362" s="1">
        <v>42500</v>
      </c>
      <c r="B362" s="13">
        <v>0.40277777777777773</v>
      </c>
      <c r="C362" s="22">
        <f t="shared" si="52"/>
        <v>42500.40277777778</v>
      </c>
      <c r="D362" s="6">
        <v>49.933525499999995</v>
      </c>
      <c r="E362" s="6">
        <v>0.0019351111111111112</v>
      </c>
      <c r="F362" s="6">
        <v>1.00990677</v>
      </c>
      <c r="G362" s="6">
        <f t="shared" si="53"/>
        <v>15.837128010383738</v>
      </c>
      <c r="H362" s="25">
        <v>48.72580908333334</v>
      </c>
      <c r="I362" s="30">
        <v>0.3163074166666667</v>
      </c>
      <c r="J362" s="30">
        <v>0.55545471</v>
      </c>
      <c r="K362" s="30">
        <f t="shared" si="54"/>
        <v>0.10093370245482565</v>
      </c>
      <c r="L362" s="74">
        <f t="shared" si="57"/>
        <v>-72.46298499999938</v>
      </c>
      <c r="M362" s="26">
        <f t="shared" si="58"/>
        <v>18.862338333333334</v>
      </c>
      <c r="N362" s="62">
        <f t="shared" si="50"/>
        <v>74.90669011609754</v>
      </c>
      <c r="O362" s="31" t="str">
        <f t="shared" si="56"/>
        <v>-</v>
      </c>
      <c r="P362" s="60"/>
      <c r="Q362" s="60"/>
      <c r="R362" s="66">
        <v>346</v>
      </c>
      <c r="S362" s="84">
        <f t="shared" si="55"/>
        <v>15.369378231094418</v>
      </c>
      <c r="T362" s="85">
        <f t="shared" si="51"/>
        <v>-3.8320163793002306</v>
      </c>
    </row>
    <row r="363" spans="1:20" ht="12.75">
      <c r="A363" s="1">
        <v>42500</v>
      </c>
      <c r="B363" s="13">
        <v>0.40972222222222227</v>
      </c>
      <c r="C363" s="22">
        <f t="shared" si="52"/>
        <v>42500.40972222222</v>
      </c>
      <c r="D363" s="6">
        <v>49.940237555555555</v>
      </c>
      <c r="E363" s="6">
        <v>0.0019351944444444445</v>
      </c>
      <c r="F363" s="6">
        <v>1.00990833</v>
      </c>
      <c r="G363" s="6">
        <f t="shared" si="53"/>
        <v>15.83710354685674</v>
      </c>
      <c r="H363" s="25">
        <v>48.72157005555556</v>
      </c>
      <c r="I363" s="30">
        <v>0.31833483333333334</v>
      </c>
      <c r="J363" s="30">
        <v>0.55544381</v>
      </c>
      <c r="K363" s="30">
        <f t="shared" si="54"/>
        <v>0.10093568317247333</v>
      </c>
      <c r="L363" s="74">
        <f t="shared" si="57"/>
        <v>-73.12004999999971</v>
      </c>
      <c r="M363" s="26">
        <f t="shared" si="58"/>
        <v>18.983978333333333</v>
      </c>
      <c r="N363" s="62">
        <f aca="true" t="shared" si="59" ref="N363:N426">DEGREES(ACOS(COS(RADIANS(H363-D363))*COS(RADIANS(I363))))*60</f>
        <v>75.5731442646193</v>
      </c>
      <c r="O363" s="31" t="str">
        <f t="shared" si="56"/>
        <v>-</v>
      </c>
      <c r="P363" s="60"/>
      <c r="Q363" s="60"/>
      <c r="R363" s="66">
        <v>347</v>
      </c>
      <c r="S363" s="84">
        <f t="shared" si="55"/>
        <v>15.433915307672441</v>
      </c>
      <c r="T363" s="85">
        <f t="shared" si="51"/>
        <v>-3.563200109067481</v>
      </c>
    </row>
    <row r="364" spans="1:20" ht="12.75">
      <c r="A364" s="1">
        <v>42500</v>
      </c>
      <c r="B364" s="13">
        <v>0.4166666666666667</v>
      </c>
      <c r="C364" s="22">
        <f t="shared" si="52"/>
        <v>42500.416666666664</v>
      </c>
      <c r="D364" s="6">
        <v>49.94694958333333</v>
      </c>
      <c r="E364" s="6">
        <v>0.00193525</v>
      </c>
      <c r="F364" s="6">
        <v>1.00990989</v>
      </c>
      <c r="G364" s="6">
        <f t="shared" si="53"/>
        <v>15.837079083405316</v>
      </c>
      <c r="H364" s="25">
        <v>48.71733113888889</v>
      </c>
      <c r="I364" s="30">
        <v>0.3203622222222222</v>
      </c>
      <c r="J364" s="30">
        <v>0.55543297</v>
      </c>
      <c r="K364" s="30">
        <f t="shared" si="54"/>
        <v>0.10093765306418787</v>
      </c>
      <c r="L364" s="74">
        <f t="shared" si="57"/>
        <v>-73.77710666666644</v>
      </c>
      <c r="M364" s="26">
        <f t="shared" si="58"/>
        <v>19.105618333333332</v>
      </c>
      <c r="N364" s="62">
        <f t="shared" si="59"/>
        <v>76.23962077269339</v>
      </c>
      <c r="O364" s="31" t="str">
        <f t="shared" si="56"/>
        <v>-</v>
      </c>
      <c r="P364" s="60"/>
      <c r="Q364" s="60"/>
      <c r="R364" s="66">
        <v>348</v>
      </c>
      <c r="S364" s="84">
        <f t="shared" si="55"/>
        <v>15.493751064136054</v>
      </c>
      <c r="T364" s="85">
        <f t="shared" si="51"/>
        <v>-3.293298453564015</v>
      </c>
    </row>
    <row r="365" spans="1:20" ht="12.75">
      <c r="A365" s="1">
        <v>42500</v>
      </c>
      <c r="B365" s="13">
        <v>0.4236111111111111</v>
      </c>
      <c r="C365" s="22">
        <f t="shared" si="52"/>
        <v>42500.42361111111</v>
      </c>
      <c r="D365" s="6">
        <v>49.953661583333336</v>
      </c>
      <c r="E365" s="6">
        <v>0.0019353055555555556</v>
      </c>
      <c r="F365" s="6">
        <v>1.00991146</v>
      </c>
      <c r="G365" s="6">
        <f t="shared" si="53"/>
        <v>15.837054463213203</v>
      </c>
      <c r="H365" s="25">
        <v>48.71309238888889</v>
      </c>
      <c r="I365" s="30">
        <v>0.3223896111111111</v>
      </c>
      <c r="J365" s="30">
        <v>0.55542219</v>
      </c>
      <c r="K365" s="30">
        <f t="shared" si="54"/>
        <v>0.10093961212869701</v>
      </c>
      <c r="L365" s="74">
        <f t="shared" si="57"/>
        <v>-74.43415166666682</v>
      </c>
      <c r="M365" s="26">
        <f t="shared" si="58"/>
        <v>19.22725833333333</v>
      </c>
      <c r="N365" s="62">
        <f t="shared" si="59"/>
        <v>76.90611602675347</v>
      </c>
      <c r="O365" s="31" t="str">
        <f t="shared" si="56"/>
        <v>-</v>
      </c>
      <c r="P365" s="60"/>
      <c r="Q365" s="60"/>
      <c r="R365" s="66">
        <v>349</v>
      </c>
      <c r="S365" s="84">
        <f t="shared" si="55"/>
        <v>15.548867273934196</v>
      </c>
      <c r="T365" s="85">
        <f t="shared" si="51"/>
        <v>-3.0223936274486807</v>
      </c>
    </row>
    <row r="366" spans="1:20" ht="12.75">
      <c r="A366" s="1">
        <v>42500</v>
      </c>
      <c r="B366" s="13">
        <v>0.4305555555555556</v>
      </c>
      <c r="C366" s="22">
        <f t="shared" si="52"/>
        <v>42500.430555555555</v>
      </c>
      <c r="D366" s="6">
        <v>49.960373583333336</v>
      </c>
      <c r="E366" s="6">
        <v>0.0019353888888888888</v>
      </c>
      <c r="F366" s="6">
        <v>1.00991302</v>
      </c>
      <c r="G366" s="6">
        <f t="shared" si="53"/>
        <v>15.837029999913424</v>
      </c>
      <c r="H366" s="25">
        <v>48.70885377777778</v>
      </c>
      <c r="I366" s="30">
        <v>0.324417</v>
      </c>
      <c r="J366" s="30">
        <v>0.55541147</v>
      </c>
      <c r="K366" s="30">
        <f t="shared" si="54"/>
        <v>0.10094156036473546</v>
      </c>
      <c r="L366" s="74">
        <f t="shared" si="57"/>
        <v>-75.09118833333318</v>
      </c>
      <c r="M366" s="26">
        <f t="shared" si="58"/>
        <v>19.34889666666667</v>
      </c>
      <c r="N366" s="62">
        <f t="shared" si="59"/>
        <v>77.57263246997772</v>
      </c>
      <c r="O366" s="31" t="str">
        <f t="shared" si="56"/>
        <v>-</v>
      </c>
      <c r="P366" s="60"/>
      <c r="Q366" s="60"/>
      <c r="R366" s="66">
        <v>350</v>
      </c>
      <c r="S366" s="84">
        <f t="shared" si="55"/>
        <v>15.599247148135435</v>
      </c>
      <c r="T366" s="85">
        <f t="shared" si="51"/>
        <v>-2.750568150955855</v>
      </c>
    </row>
    <row r="367" spans="1:20" ht="12.75">
      <c r="A367" s="1">
        <v>42500</v>
      </c>
      <c r="B367" s="13">
        <v>0.4375</v>
      </c>
      <c r="C367" s="22">
        <f t="shared" si="52"/>
        <v>42500.4375</v>
      </c>
      <c r="D367" s="6">
        <v>49.967085527777776</v>
      </c>
      <c r="E367" s="6">
        <v>0.0019354444444444445</v>
      </c>
      <c r="F367" s="6">
        <v>1.00991458</v>
      </c>
      <c r="G367" s="6">
        <f t="shared" si="53"/>
        <v>15.837005536689215</v>
      </c>
      <c r="H367" s="25">
        <v>48.704615305555556</v>
      </c>
      <c r="I367" s="30">
        <v>0.3264443888888889</v>
      </c>
      <c r="J367" s="30">
        <v>0.5554008</v>
      </c>
      <c r="K367" s="30">
        <f t="shared" si="54"/>
        <v>0.10094349958853402</v>
      </c>
      <c r="L367" s="74">
        <f t="shared" si="57"/>
        <v>-75.74821333333318</v>
      </c>
      <c r="M367" s="26">
        <f t="shared" si="58"/>
        <v>19.470536666666668</v>
      </c>
      <c r="N367" s="62">
        <f t="shared" si="59"/>
        <v>78.23916612000306</v>
      </c>
      <c r="O367" s="31" t="str">
        <f t="shared" si="56"/>
        <v>-</v>
      </c>
      <c r="P367" s="60"/>
      <c r="Q367" s="60"/>
      <c r="R367" s="66">
        <v>351</v>
      </c>
      <c r="S367" s="84">
        <f t="shared" si="55"/>
        <v>15.644875340542052</v>
      </c>
      <c r="T367" s="85">
        <f t="shared" si="51"/>
        <v>-2.477904824758896</v>
      </c>
    </row>
    <row r="368" spans="1:20" ht="12.75">
      <c r="A368" s="1">
        <v>42500</v>
      </c>
      <c r="B368" s="13">
        <v>0.4444444444444444</v>
      </c>
      <c r="C368" s="22">
        <f t="shared" si="52"/>
        <v>42500.444444444445</v>
      </c>
      <c r="D368" s="6">
        <v>49.97379747222222</v>
      </c>
      <c r="E368" s="6">
        <v>0.0019355000000000002</v>
      </c>
      <c r="F368" s="6">
        <v>1.00991614</v>
      </c>
      <c r="G368" s="6">
        <f t="shared" si="53"/>
        <v>15.836981073540585</v>
      </c>
      <c r="H368" s="25">
        <v>48.70037697222222</v>
      </c>
      <c r="I368" s="30">
        <v>0.32847175</v>
      </c>
      <c r="J368" s="30">
        <v>0.5553902</v>
      </c>
      <c r="K368" s="30">
        <f t="shared" si="54"/>
        <v>0.10094542616393208</v>
      </c>
      <c r="L368" s="74">
        <f t="shared" si="57"/>
        <v>-76.40523000000002</v>
      </c>
      <c r="M368" s="26">
        <f t="shared" si="58"/>
        <v>19.592175</v>
      </c>
      <c r="N368" s="62">
        <f t="shared" si="59"/>
        <v>78.90571905699011</v>
      </c>
      <c r="O368" s="31" t="str">
        <f t="shared" si="56"/>
        <v>-</v>
      </c>
      <c r="P368" s="60"/>
      <c r="Q368" s="60"/>
      <c r="R368" s="66">
        <v>352</v>
      </c>
      <c r="S368" s="84">
        <f t="shared" si="55"/>
        <v>15.68573795236463</v>
      </c>
      <c r="T368" s="85">
        <f t="shared" si="51"/>
        <v>-2.2044867047483128</v>
      </c>
    </row>
    <row r="369" spans="1:20" ht="12.75">
      <c r="A369" s="1">
        <v>42500</v>
      </c>
      <c r="B369" s="13">
        <v>0.4513888888888889</v>
      </c>
      <c r="C369" s="22">
        <f t="shared" si="52"/>
        <v>42500.45138888889</v>
      </c>
      <c r="D369" s="6">
        <v>49.98050938888889</v>
      </c>
      <c r="E369" s="6">
        <v>0.0019355555555555556</v>
      </c>
      <c r="F369" s="6">
        <v>1.0099177</v>
      </c>
      <c r="G369" s="6">
        <f t="shared" si="53"/>
        <v>15.836956610467537</v>
      </c>
      <c r="H369" s="25">
        <v>48.696138777777776</v>
      </c>
      <c r="I369" s="30">
        <v>0.3304991388888889</v>
      </c>
      <c r="J369" s="30">
        <v>0.55537965</v>
      </c>
      <c r="K369" s="30">
        <f t="shared" si="54"/>
        <v>0.1009473437247322</v>
      </c>
      <c r="L369" s="74">
        <f t="shared" si="57"/>
        <v>-77.06223666666688</v>
      </c>
      <c r="M369" s="26">
        <f t="shared" si="58"/>
        <v>19.713814999999997</v>
      </c>
      <c r="N369" s="62">
        <f t="shared" si="59"/>
        <v>79.5722897949766</v>
      </c>
      <c r="O369" s="31" t="str">
        <f t="shared" si="56"/>
        <v>-</v>
      </c>
      <c r="P369" s="60"/>
      <c r="Q369" s="60"/>
      <c r="R369" s="66">
        <v>353</v>
      </c>
      <c r="S369" s="84">
        <f t="shared" si="55"/>
        <v>15.721822536455765</v>
      </c>
      <c r="T369" s="85">
        <f t="shared" si="51"/>
        <v>-1.9303970767321066</v>
      </c>
    </row>
    <row r="370" spans="1:20" ht="12.75">
      <c r="A370" s="1">
        <v>42500</v>
      </c>
      <c r="B370" s="13">
        <v>0.4583333333333333</v>
      </c>
      <c r="C370" s="22">
        <f t="shared" si="52"/>
        <v>42500.458333333336</v>
      </c>
      <c r="D370" s="6">
        <v>49.98722127777778</v>
      </c>
      <c r="E370" s="6">
        <v>0.0019356388888888889</v>
      </c>
      <c r="F370" s="6">
        <v>1.00991926</v>
      </c>
      <c r="G370" s="6">
        <f t="shared" si="53"/>
        <v>15.836932147470053</v>
      </c>
      <c r="H370" s="25">
        <v>48.691900777777775</v>
      </c>
      <c r="I370" s="30">
        <v>0.3325265</v>
      </c>
      <c r="J370" s="30">
        <v>0.55536916</v>
      </c>
      <c r="K370" s="30">
        <f t="shared" si="54"/>
        <v>0.10094925045220636</v>
      </c>
      <c r="L370" s="74">
        <f t="shared" si="57"/>
        <v>-77.71923000000015</v>
      </c>
      <c r="M370" s="26">
        <f t="shared" si="58"/>
        <v>19.835451666666668</v>
      </c>
      <c r="N370" s="62">
        <f t="shared" si="59"/>
        <v>80.23887359110358</v>
      </c>
      <c r="O370" s="31" t="str">
        <f t="shared" si="56"/>
        <v>-</v>
      </c>
      <c r="P370" s="60"/>
      <c r="Q370" s="60"/>
      <c r="R370" s="66">
        <v>354</v>
      </c>
      <c r="S370" s="84">
        <f t="shared" si="55"/>
        <v>15.753118101101576</v>
      </c>
      <c r="T370" s="85">
        <f aca="true" t="shared" si="60" ref="T370:T376">$S$9*SIN(RADIANS(R370))</f>
        <v>-1.6557194310661656</v>
      </c>
    </row>
    <row r="371" spans="1:20" ht="12.75">
      <c r="A371" s="1">
        <v>42500</v>
      </c>
      <c r="B371" s="13">
        <v>0.46527777777777773</v>
      </c>
      <c r="C371" s="22">
        <f t="shared" si="52"/>
        <v>42500.46527777778</v>
      </c>
      <c r="D371" s="6">
        <v>49.99393313888889</v>
      </c>
      <c r="E371" s="6">
        <v>0.0019356944444444443</v>
      </c>
      <c r="F371" s="6">
        <v>1.00992082</v>
      </c>
      <c r="G371" s="6">
        <f t="shared" si="53"/>
        <v>15.836907684548148</v>
      </c>
      <c r="H371" s="25">
        <v>48.68766291666666</v>
      </c>
      <c r="I371" s="30">
        <v>0.33455383333333333</v>
      </c>
      <c r="J371" s="30">
        <v>0.55535873</v>
      </c>
      <c r="K371" s="30">
        <f t="shared" si="54"/>
        <v>0.10095114634512267</v>
      </c>
      <c r="L371" s="74">
        <f t="shared" si="57"/>
        <v>-78.37621333333388</v>
      </c>
      <c r="M371" s="26">
        <f t="shared" si="58"/>
        <v>19.95708833333333</v>
      </c>
      <c r="N371" s="62">
        <f t="shared" si="59"/>
        <v>80.90547301566028</v>
      </c>
      <c r="O371" s="31" t="str">
        <f t="shared" si="56"/>
        <v>-</v>
      </c>
      <c r="P371" s="60"/>
      <c r="Q371" s="60"/>
      <c r="R371" s="66">
        <v>355</v>
      </c>
      <c r="S371" s="84">
        <f t="shared" si="55"/>
        <v>15.779615113369912</v>
      </c>
      <c r="T371" s="85">
        <f t="shared" si="60"/>
        <v>-1.3805374372222077</v>
      </c>
    </row>
    <row r="372" spans="1:20" ht="12.75">
      <c r="A372" s="1">
        <v>42500</v>
      </c>
      <c r="B372" s="13">
        <v>0.47222222222222227</v>
      </c>
      <c r="C372" s="22">
        <f t="shared" si="52"/>
        <v>42500.47222222222</v>
      </c>
      <c r="D372" s="6">
        <v>50.000644972222226</v>
      </c>
      <c r="E372" s="6">
        <v>0.00193575</v>
      </c>
      <c r="F372" s="6">
        <v>1.00992238</v>
      </c>
      <c r="G372" s="6">
        <f t="shared" si="53"/>
        <v>15.83688322170182</v>
      </c>
      <c r="H372" s="25">
        <v>48.68342519444444</v>
      </c>
      <c r="I372" s="30">
        <v>0.33658119444444445</v>
      </c>
      <c r="J372" s="30">
        <v>0.55534836</v>
      </c>
      <c r="K372" s="30">
        <f t="shared" si="54"/>
        <v>0.10095303140225619</v>
      </c>
      <c r="L372" s="74">
        <f t="shared" si="57"/>
        <v>-79.0331866666672</v>
      </c>
      <c r="M372" s="26">
        <f t="shared" si="58"/>
        <v>20.078726666666668</v>
      </c>
      <c r="N372" s="62">
        <f t="shared" si="59"/>
        <v>81.57208825776628</v>
      </c>
      <c r="O372" s="31" t="str">
        <f t="shared" si="56"/>
        <v>-</v>
      </c>
      <c r="P372" s="60"/>
      <c r="Q372" s="60"/>
      <c r="R372" s="66">
        <v>356</v>
      </c>
      <c r="S372" s="84">
        <f t="shared" si="55"/>
        <v>15.80130550201415</v>
      </c>
      <c r="T372" s="85">
        <f t="shared" si="60"/>
        <v>-1.1049349183013053</v>
      </c>
    </row>
    <row r="373" spans="1:20" ht="12.75">
      <c r="A373" s="1">
        <v>42500</v>
      </c>
      <c r="B373" s="13">
        <v>0.4791666666666667</v>
      </c>
      <c r="C373" s="22">
        <f t="shared" si="52"/>
        <v>42500.479166666664</v>
      </c>
      <c r="D373" s="6">
        <v>50.00735677777778</v>
      </c>
      <c r="E373" s="6">
        <v>0.0019358055555555554</v>
      </c>
      <c r="F373" s="6">
        <v>1.00992394</v>
      </c>
      <c r="G373" s="6">
        <f t="shared" si="53"/>
        <v>15.836858758931061</v>
      </c>
      <c r="H373" s="25">
        <v>48.679187666666664</v>
      </c>
      <c r="I373" s="30">
        <v>0.3386085277777778</v>
      </c>
      <c r="J373" s="30">
        <v>0.55533804</v>
      </c>
      <c r="K373" s="30">
        <f t="shared" si="54"/>
        <v>0.10095490744028893</v>
      </c>
      <c r="L373" s="74">
        <f t="shared" si="57"/>
        <v>-79.69014666666695</v>
      </c>
      <c r="M373" s="26">
        <f t="shared" si="58"/>
        <v>20.200363333333332</v>
      </c>
      <c r="N373" s="62">
        <f t="shared" si="59"/>
        <v>82.23871464343286</v>
      </c>
      <c r="O373" s="31" t="str">
        <f t="shared" si="56"/>
        <v>-</v>
      </c>
      <c r="P373" s="60"/>
      <c r="Q373" s="60"/>
      <c r="R373" s="66">
        <v>357</v>
      </c>
      <c r="S373" s="84">
        <f t="shared" si="55"/>
        <v>15.818182659931793</v>
      </c>
      <c r="T373" s="85">
        <f t="shared" si="60"/>
        <v>-0.8289958255005436</v>
      </c>
    </row>
    <row r="374" spans="1:20" ht="12.75">
      <c r="A374" s="1">
        <v>42500</v>
      </c>
      <c r="B374" s="13">
        <v>0.4861111111111111</v>
      </c>
      <c r="C374" s="22">
        <f t="shared" si="52"/>
        <v>42500.48611111111</v>
      </c>
      <c r="D374" s="6">
        <v>50.01406855555555</v>
      </c>
      <c r="E374" s="6">
        <v>0.001935861111111111</v>
      </c>
      <c r="F374" s="6">
        <v>1.0099255</v>
      </c>
      <c r="G374" s="6">
        <f t="shared" si="53"/>
        <v>15.836834296235875</v>
      </c>
      <c r="H374" s="25">
        <v>48.674950305555555</v>
      </c>
      <c r="I374" s="30">
        <v>0.3406358333333333</v>
      </c>
      <c r="J374" s="30">
        <v>0.55532779</v>
      </c>
      <c r="K374" s="30">
        <f t="shared" si="54"/>
        <v>0.10095677082227682</v>
      </c>
      <c r="L374" s="74">
        <f t="shared" si="57"/>
        <v>-80.34709499999991</v>
      </c>
      <c r="M374" s="26">
        <f t="shared" si="58"/>
        <v>20.321998333333333</v>
      </c>
      <c r="N374" s="62">
        <f t="shared" si="59"/>
        <v>82.90535319103573</v>
      </c>
      <c r="O374" s="31" t="str">
        <f t="shared" si="56"/>
        <v>-</v>
      </c>
      <c r="P374" s="60"/>
      <c r="Q374" s="60"/>
      <c r="R374" s="66">
        <v>358</v>
      </c>
      <c r="S374" s="84">
        <f t="shared" si="55"/>
        <v>15.830241446177046</v>
      </c>
      <c r="T374" s="85">
        <f t="shared" si="60"/>
        <v>-0.5528042125406575</v>
      </c>
    </row>
    <row r="375" spans="1:20" ht="12.75">
      <c r="A375" s="1">
        <v>42500</v>
      </c>
      <c r="B375" s="13">
        <v>0.4930555555555556</v>
      </c>
      <c r="C375" s="22">
        <f t="shared" si="52"/>
        <v>42500.493055555555</v>
      </c>
      <c r="D375" s="6">
        <v>50.020780333333335</v>
      </c>
      <c r="E375" s="6">
        <v>0.0019359444444444446</v>
      </c>
      <c r="F375" s="6">
        <v>1.00992706</v>
      </c>
      <c r="G375" s="6">
        <f t="shared" si="53"/>
        <v>15.836809833616268</v>
      </c>
      <c r="H375" s="25">
        <v>48.670713111111105</v>
      </c>
      <c r="I375" s="30">
        <v>0.3426631388888889</v>
      </c>
      <c r="J375" s="30">
        <v>0.55531759</v>
      </c>
      <c r="K375" s="30">
        <f t="shared" si="54"/>
        <v>0.10095862518288222</v>
      </c>
      <c r="L375" s="74">
        <f t="shared" si="57"/>
        <v>-81.00403333333375</v>
      </c>
      <c r="M375" s="26">
        <f t="shared" si="58"/>
        <v>20.443631666666665</v>
      </c>
      <c r="N375" s="62">
        <f t="shared" si="59"/>
        <v>83.57200534878345</v>
      </c>
      <c r="O375" s="31" t="str">
        <f t="shared" si="56"/>
        <v>-</v>
      </c>
      <c r="P375" s="60"/>
      <c r="Q375" s="60"/>
      <c r="R375" s="66">
        <v>359</v>
      </c>
      <c r="S375" s="84">
        <f t="shared" si="55"/>
        <v>15.837478187526798</v>
      </c>
      <c r="T375" s="85">
        <f t="shared" si="60"/>
        <v>-0.2764442100625108</v>
      </c>
    </row>
    <row r="376" spans="1:20" ht="12.75">
      <c r="A376" s="1">
        <v>42500</v>
      </c>
      <c r="B376" s="13">
        <v>0.5</v>
      </c>
      <c r="C376" s="22">
        <f t="shared" si="52"/>
        <v>42500.5</v>
      </c>
      <c r="D376" s="6">
        <v>50.027492083333335</v>
      </c>
      <c r="E376" s="6">
        <v>0.001936</v>
      </c>
      <c r="F376" s="6">
        <v>1.00992862</v>
      </c>
      <c r="G376" s="6">
        <f t="shared" si="53"/>
        <v>15.836785371072231</v>
      </c>
      <c r="H376" s="25">
        <v>48.66647608333333</v>
      </c>
      <c r="I376" s="30">
        <v>0.3446904444444444</v>
      </c>
      <c r="J376" s="30">
        <v>0.55530745</v>
      </c>
      <c r="K376" s="30">
        <f t="shared" si="54"/>
        <v>0.1009604687030067</v>
      </c>
      <c r="L376" s="74">
        <f t="shared" si="57"/>
        <v>-81.66096000000039</v>
      </c>
      <c r="M376" s="26">
        <f t="shared" si="58"/>
        <v>20.565266666666666</v>
      </c>
      <c r="N376" s="62">
        <f t="shared" si="59"/>
        <v>84.23866894020797</v>
      </c>
      <c r="O376" s="31" t="str">
        <f t="shared" si="56"/>
        <v>-</v>
      </c>
      <c r="P376" s="60"/>
      <c r="Q376" s="60"/>
      <c r="R376" s="66">
        <v>360</v>
      </c>
      <c r="S376" s="84">
        <f t="shared" si="55"/>
        <v>15.839890679599534</v>
      </c>
      <c r="T376" s="85">
        <f t="shared" si="60"/>
        <v>-3.881243518406564E-15</v>
      </c>
    </row>
    <row r="377" spans="1:20" ht="13.5" thickBot="1">
      <c r="A377" s="1">
        <v>42500</v>
      </c>
      <c r="B377" s="13">
        <v>0.5069444444444444</v>
      </c>
      <c r="C377" s="22">
        <f t="shared" si="52"/>
        <v>42500.506944444445</v>
      </c>
      <c r="D377" s="6">
        <v>50.034203777777776</v>
      </c>
      <c r="E377" s="6">
        <v>0.0019360555555555557</v>
      </c>
      <c r="F377" s="6">
        <v>1.00993018</v>
      </c>
      <c r="G377" s="6">
        <f t="shared" si="53"/>
        <v>15.836760908603766</v>
      </c>
      <c r="H377" s="25">
        <v>48.66223925</v>
      </c>
      <c r="I377" s="30">
        <v>0.3467177222222222</v>
      </c>
      <c r="J377" s="30">
        <v>0.55529737</v>
      </c>
      <c r="K377" s="30">
        <f t="shared" si="54"/>
        <v>0.10096230138145884</v>
      </c>
      <c r="L377" s="74">
        <f t="shared" si="57"/>
        <v>-82.31787166666663</v>
      </c>
      <c r="M377" s="26">
        <f t="shared" si="58"/>
        <v>20.686899999999998</v>
      </c>
      <c r="N377" s="62">
        <f t="shared" si="59"/>
        <v>84.90533978147279</v>
      </c>
      <c r="O377" s="31" t="str">
        <f t="shared" si="56"/>
        <v>-</v>
      </c>
      <c r="P377" s="61"/>
      <c r="Q377" s="60"/>
      <c r="R377" s="45"/>
      <c r="S377" s="86"/>
      <c r="T377" s="87"/>
    </row>
    <row r="378" spans="1:17" ht="12.75">
      <c r="A378" s="1">
        <v>42500</v>
      </c>
      <c r="B378" s="13">
        <v>0.513888888888889</v>
      </c>
      <c r="C378" s="22">
        <f t="shared" si="52"/>
        <v>42500.51388888889</v>
      </c>
      <c r="D378" s="6">
        <v>50.04091547222222</v>
      </c>
      <c r="E378" s="6">
        <v>0.001936111111111111</v>
      </c>
      <c r="F378" s="6">
        <v>1.00993174</v>
      </c>
      <c r="G378" s="6">
        <f t="shared" si="53"/>
        <v>15.836736446210875</v>
      </c>
      <c r="H378" s="25">
        <v>48.658002583333335</v>
      </c>
      <c r="I378" s="30">
        <v>0.3487449722222222</v>
      </c>
      <c r="J378" s="30">
        <v>0.55528735</v>
      </c>
      <c r="K378" s="30">
        <f t="shared" si="54"/>
        <v>0.10096412321705414</v>
      </c>
      <c r="L378" s="74">
        <f t="shared" si="57"/>
        <v>-82.9747733333329</v>
      </c>
      <c r="M378" s="26">
        <f t="shared" si="58"/>
        <v>20.808531666666667</v>
      </c>
      <c r="N378" s="62">
        <f t="shared" si="59"/>
        <v>85.57202219502274</v>
      </c>
      <c r="O378" s="31" t="str">
        <f t="shared" si="56"/>
        <v>-</v>
      </c>
      <c r="P378" s="60"/>
      <c r="Q378" s="60"/>
    </row>
    <row r="379" spans="1:17" ht="12.75">
      <c r="A379" s="1">
        <v>42500</v>
      </c>
      <c r="B379" s="13">
        <v>0.5208333333333334</v>
      </c>
      <c r="C379" s="22">
        <f t="shared" si="52"/>
        <v>42500.520833333336</v>
      </c>
      <c r="D379" s="6">
        <v>50.047627138888885</v>
      </c>
      <c r="E379" s="6">
        <v>0.0019361666666666668</v>
      </c>
      <c r="F379" s="6">
        <v>1.0099333</v>
      </c>
      <c r="G379" s="6">
        <f t="shared" si="53"/>
        <v>15.83671198389356</v>
      </c>
      <c r="H379" s="25">
        <v>48.65376613888889</v>
      </c>
      <c r="I379" s="30">
        <v>0.3507722222222222</v>
      </c>
      <c r="J379" s="30">
        <v>0.55527739</v>
      </c>
      <c r="K379" s="30">
        <f t="shared" si="54"/>
        <v>0.10096593420861502</v>
      </c>
      <c r="L379" s="74">
        <f t="shared" si="57"/>
        <v>-83.63165999999964</v>
      </c>
      <c r="M379" s="26">
        <f t="shared" si="58"/>
        <v>20.930163333333333</v>
      </c>
      <c r="N379" s="62">
        <f t="shared" si="59"/>
        <v>86.23871123106994</v>
      </c>
      <c r="O379" s="31" t="str">
        <f t="shared" si="56"/>
        <v>-</v>
      </c>
      <c r="P379" s="60"/>
      <c r="Q379" s="60"/>
    </row>
    <row r="380" spans="1:17" ht="12.75">
      <c r="A380" s="1">
        <v>42500</v>
      </c>
      <c r="B380" s="13">
        <v>0.5277777777777778</v>
      </c>
      <c r="C380" s="22">
        <f t="shared" si="52"/>
        <v>42500.52777777778</v>
      </c>
      <c r="D380" s="6">
        <v>50.05433877777777</v>
      </c>
      <c r="E380" s="6">
        <v>0.0019362222222222222</v>
      </c>
      <c r="F380" s="6">
        <v>1.00993486</v>
      </c>
      <c r="G380" s="6">
        <f t="shared" si="53"/>
        <v>15.836687521651807</v>
      </c>
      <c r="H380" s="25">
        <v>48.64952986111111</v>
      </c>
      <c r="I380" s="30">
        <v>0.3527994722222222</v>
      </c>
      <c r="J380" s="30">
        <v>0.55526749</v>
      </c>
      <c r="K380" s="30">
        <f t="shared" si="54"/>
        <v>0.10096773435497092</v>
      </c>
      <c r="L380" s="74">
        <f t="shared" si="57"/>
        <v>-84.2885349999996</v>
      </c>
      <c r="M380" s="26">
        <f t="shared" si="58"/>
        <v>21.051795</v>
      </c>
      <c r="N380" s="62">
        <f t="shared" si="59"/>
        <v>86.90540962631404</v>
      </c>
      <c r="O380" s="31" t="str">
        <f t="shared" si="56"/>
        <v>-</v>
      </c>
      <c r="P380" s="60"/>
      <c r="Q380" s="60"/>
    </row>
    <row r="381" spans="1:17" ht="12.75">
      <c r="A381" s="1">
        <v>42500</v>
      </c>
      <c r="B381" s="13">
        <v>0.5347222222222222</v>
      </c>
      <c r="C381" s="22">
        <f t="shared" si="52"/>
        <v>42500.53472222222</v>
      </c>
      <c r="D381" s="6">
        <v>50.06105041666667</v>
      </c>
      <c r="E381" s="6">
        <v>0.0019362777777777779</v>
      </c>
      <c r="F381" s="6">
        <v>1.00993641</v>
      </c>
      <c r="G381" s="6">
        <f t="shared" si="53"/>
        <v>15.836663216294149</v>
      </c>
      <c r="H381" s="25">
        <v>48.64529377777778</v>
      </c>
      <c r="I381" s="30">
        <v>0.3548266666666666</v>
      </c>
      <c r="J381" s="30">
        <v>0.55525764</v>
      </c>
      <c r="K381" s="30">
        <f t="shared" si="54"/>
        <v>0.1009695254733847</v>
      </c>
      <c r="L381" s="74">
        <f t="shared" si="57"/>
        <v>-84.9453983333332</v>
      </c>
      <c r="M381" s="26">
        <f t="shared" si="58"/>
        <v>21.173423333333332</v>
      </c>
      <c r="N381" s="62">
        <f t="shared" si="59"/>
        <v>87.57211609049305</v>
      </c>
      <c r="O381" s="31" t="str">
        <f t="shared" si="56"/>
        <v>-</v>
      </c>
      <c r="P381" s="60"/>
      <c r="Q381" s="60"/>
    </row>
    <row r="382" spans="1:17" ht="12.75">
      <c r="A382" s="1">
        <v>42500</v>
      </c>
      <c r="B382" s="13">
        <v>0.5416666666666666</v>
      </c>
      <c r="C382" s="22">
        <f t="shared" si="52"/>
        <v>42500.541666666664</v>
      </c>
      <c r="D382" s="6">
        <v>50.067762</v>
      </c>
      <c r="E382" s="6">
        <v>0.0019363333333333333</v>
      </c>
      <c r="F382" s="6">
        <v>1.00993797</v>
      </c>
      <c r="G382" s="6">
        <f t="shared" si="53"/>
        <v>15.836638754203058</v>
      </c>
      <c r="H382" s="25">
        <v>48.64105788888889</v>
      </c>
      <c r="I382" s="30">
        <v>0.3568538611111111</v>
      </c>
      <c r="J382" s="30">
        <v>0.55524785</v>
      </c>
      <c r="K382" s="30">
        <f t="shared" si="54"/>
        <v>0.10097130574440129</v>
      </c>
      <c r="L382" s="74">
        <f t="shared" si="57"/>
        <v>-85.60224666666684</v>
      </c>
      <c r="M382" s="26">
        <f t="shared" si="58"/>
        <v>21.29505166666667</v>
      </c>
      <c r="N382" s="62">
        <f t="shared" si="59"/>
        <v>88.2388277377284</v>
      </c>
      <c r="O382" s="31" t="str">
        <f t="shared" si="56"/>
        <v>-</v>
      </c>
      <c r="P382" s="60"/>
      <c r="Q382" s="60"/>
    </row>
    <row r="383" spans="1:17" ht="12.75">
      <c r="A383" s="1">
        <v>42500</v>
      </c>
      <c r="B383" s="13">
        <v>0.548611111111111</v>
      </c>
      <c r="C383" s="22">
        <f t="shared" si="52"/>
        <v>42500.54861111111</v>
      </c>
      <c r="D383" s="6">
        <v>50.07447358333334</v>
      </c>
      <c r="E383" s="6">
        <v>0.001936388888888889</v>
      </c>
      <c r="F383" s="6">
        <v>1.00993953</v>
      </c>
      <c r="G383" s="6">
        <f t="shared" si="53"/>
        <v>15.836614292187535</v>
      </c>
      <c r="H383" s="25">
        <v>48.63682219444444</v>
      </c>
      <c r="I383" s="30">
        <v>0.35888102777777775</v>
      </c>
      <c r="J383" s="30">
        <v>0.55523813</v>
      </c>
      <c r="K383" s="30">
        <f t="shared" si="54"/>
        <v>0.10097307334831537</v>
      </c>
      <c r="L383" s="74">
        <f t="shared" si="57"/>
        <v>-86.2590833333337</v>
      </c>
      <c r="M383" s="26">
        <f t="shared" si="58"/>
        <v>21.416678333333333</v>
      </c>
      <c r="N383" s="62">
        <f t="shared" si="59"/>
        <v>88.90554694565165</v>
      </c>
      <c r="O383" s="31" t="str">
        <f t="shared" si="56"/>
        <v>-</v>
      </c>
      <c r="P383" s="60"/>
      <c r="Q383" s="60"/>
    </row>
    <row r="384" spans="1:17" ht="12.75">
      <c r="A384" s="1">
        <v>42500</v>
      </c>
      <c r="B384" s="13">
        <v>0.5555555555555556</v>
      </c>
      <c r="C384" s="22">
        <f t="shared" si="52"/>
        <v>42500.555555555555</v>
      </c>
      <c r="D384" s="6">
        <v>50.08118511111111</v>
      </c>
      <c r="E384" s="6">
        <v>0.0019364444444444444</v>
      </c>
      <c r="F384" s="6">
        <v>1.00994109</v>
      </c>
      <c r="G384" s="6">
        <f t="shared" si="53"/>
        <v>15.836589830247592</v>
      </c>
      <c r="H384" s="25">
        <v>48.63258672222222</v>
      </c>
      <c r="I384" s="30">
        <v>0.36090819444444444</v>
      </c>
      <c r="J384" s="30">
        <v>0.55522846</v>
      </c>
      <c r="K384" s="30">
        <f t="shared" si="54"/>
        <v>0.10097483192102845</v>
      </c>
      <c r="L384" s="74">
        <f t="shared" si="57"/>
        <v>-86.91590333333338</v>
      </c>
      <c r="M384" s="26">
        <f t="shared" si="58"/>
        <v>21.538304999999998</v>
      </c>
      <c r="N384" s="62">
        <f t="shared" si="59"/>
        <v>89.57226882954066</v>
      </c>
      <c r="O384" s="31" t="str">
        <f t="shared" si="56"/>
        <v>-</v>
      </c>
      <c r="P384" s="60"/>
      <c r="Q384" s="60"/>
    </row>
    <row r="385" spans="1:17" ht="12.75">
      <c r="A385" s="1">
        <v>42500</v>
      </c>
      <c r="B385" s="13">
        <v>0.5625</v>
      </c>
      <c r="C385" s="22">
        <f t="shared" si="52"/>
        <v>42500.5625</v>
      </c>
      <c r="D385" s="6">
        <v>50.08789663888889</v>
      </c>
      <c r="E385" s="6">
        <v>0.0019365</v>
      </c>
      <c r="F385" s="6">
        <v>1.00994265</v>
      </c>
      <c r="G385" s="6">
        <f t="shared" si="53"/>
        <v>15.83656536838321</v>
      </c>
      <c r="H385" s="25">
        <v>48.62835144444445</v>
      </c>
      <c r="I385" s="30">
        <v>0.36293530555555553</v>
      </c>
      <c r="J385" s="30">
        <v>0.55521884</v>
      </c>
      <c r="K385" s="30">
        <f t="shared" si="54"/>
        <v>0.10097658146159355</v>
      </c>
      <c r="L385" s="74">
        <f t="shared" si="57"/>
        <v>-87.57271166666669</v>
      </c>
      <c r="M385" s="26">
        <f t="shared" si="58"/>
        <v>21.659928333333333</v>
      </c>
      <c r="N385" s="62">
        <f t="shared" si="59"/>
        <v>90.2389970104188</v>
      </c>
      <c r="O385" s="31" t="str">
        <f t="shared" si="56"/>
        <v>-</v>
      </c>
      <c r="P385" s="60"/>
      <c r="Q385" s="60"/>
    </row>
    <row r="386" spans="1:17" ht="12.75">
      <c r="A386" s="1">
        <v>42500</v>
      </c>
      <c r="B386" s="13">
        <v>0.5694444444444444</v>
      </c>
      <c r="C386" s="22">
        <f t="shared" si="52"/>
        <v>42500.569444444445</v>
      </c>
      <c r="D386" s="6">
        <v>50.094608138888894</v>
      </c>
      <c r="E386" s="6">
        <v>0.0019365555555555555</v>
      </c>
      <c r="F386" s="6">
        <v>1.00994421</v>
      </c>
      <c r="G386" s="6">
        <f t="shared" si="53"/>
        <v>15.836540906594403</v>
      </c>
      <c r="H386" s="25">
        <v>48.624116388888886</v>
      </c>
      <c r="I386" s="30">
        <v>0.3649624166666666</v>
      </c>
      <c r="J386" s="30">
        <v>0.55520929</v>
      </c>
      <c r="K386" s="30">
        <f t="shared" si="54"/>
        <v>0.10097831833158172</v>
      </c>
      <c r="L386" s="74">
        <f t="shared" si="57"/>
        <v>-88.22950500000047</v>
      </c>
      <c r="M386" s="26">
        <f t="shared" si="58"/>
        <v>21.781551666666665</v>
      </c>
      <c r="N386" s="62">
        <f t="shared" si="59"/>
        <v>90.90572864740292</v>
      </c>
      <c r="O386" s="31" t="str">
        <f t="shared" si="56"/>
        <v>-</v>
      </c>
      <c r="P386" s="60"/>
      <c r="Q386" s="60"/>
    </row>
    <row r="387" spans="1:17" ht="12.75">
      <c r="A387" s="1">
        <v>42500</v>
      </c>
      <c r="B387" s="13">
        <v>0.576388888888889</v>
      </c>
      <c r="C387" s="22">
        <f t="shared" si="52"/>
        <v>42500.57638888889</v>
      </c>
      <c r="D387" s="6">
        <v>50.101319611111116</v>
      </c>
      <c r="E387" s="6">
        <v>0.0019366111111111112</v>
      </c>
      <c r="F387" s="6">
        <v>1.00994576</v>
      </c>
      <c r="G387" s="6">
        <f t="shared" si="53"/>
        <v>15.836516601686776</v>
      </c>
      <c r="H387" s="25">
        <v>48.61988155555556</v>
      </c>
      <c r="I387" s="30">
        <v>0.36698949999999997</v>
      </c>
      <c r="J387" s="30">
        <v>0.5551998</v>
      </c>
      <c r="K387" s="30">
        <f t="shared" si="54"/>
        <v>0.10098004434848762</v>
      </c>
      <c r="L387" s="74">
        <f t="shared" si="57"/>
        <v>-88.88628333333344</v>
      </c>
      <c r="M387" s="26">
        <f t="shared" si="58"/>
        <v>21.90317333333333</v>
      </c>
      <c r="N387" s="62">
        <f t="shared" si="59"/>
        <v>91.5724629378887</v>
      </c>
      <c r="O387" s="31" t="str">
        <f t="shared" si="56"/>
        <v>-</v>
      </c>
      <c r="P387" s="60"/>
      <c r="Q387" s="60"/>
    </row>
    <row r="388" spans="1:17" ht="12.75">
      <c r="A388" s="1">
        <v>42500</v>
      </c>
      <c r="B388" s="13">
        <v>0.5833333333333334</v>
      </c>
      <c r="C388" s="22">
        <f t="shared" si="52"/>
        <v>42500.583333333336</v>
      </c>
      <c r="D388" s="6">
        <v>50.10803105555556</v>
      </c>
      <c r="E388" s="6">
        <v>0.0019366666666666668</v>
      </c>
      <c r="F388" s="6">
        <v>1.00994732</v>
      </c>
      <c r="G388" s="6">
        <f t="shared" si="53"/>
        <v>15.836492140048618</v>
      </c>
      <c r="H388" s="25">
        <v>48.61564694444444</v>
      </c>
      <c r="I388" s="30">
        <v>0.3690165555555555</v>
      </c>
      <c r="J388" s="30">
        <v>0.55519036</v>
      </c>
      <c r="K388" s="30">
        <f t="shared" si="54"/>
        <v>0.10098176133006248</v>
      </c>
      <c r="L388" s="74">
        <f t="shared" si="57"/>
        <v>-89.54304666666687</v>
      </c>
      <c r="M388" s="26">
        <f t="shared" si="58"/>
        <v>22.02479333333333</v>
      </c>
      <c r="N388" s="62">
        <f t="shared" si="59"/>
        <v>92.23919949366781</v>
      </c>
      <c r="O388" s="31" t="str">
        <f t="shared" si="56"/>
        <v>-</v>
      </c>
      <c r="P388" s="60"/>
      <c r="Q388" s="60"/>
    </row>
    <row r="389" spans="1:17" ht="12.75">
      <c r="A389" s="1">
        <v>42500</v>
      </c>
      <c r="B389" s="13">
        <v>0.5902777777777778</v>
      </c>
      <c r="C389" s="22">
        <f t="shared" si="52"/>
        <v>42500.59027777778</v>
      </c>
      <c r="D389" s="6">
        <v>50.114742472222225</v>
      </c>
      <c r="E389" s="6">
        <v>0.0019367222222222223</v>
      </c>
      <c r="F389" s="6">
        <v>1.00994888</v>
      </c>
      <c r="G389" s="6">
        <f t="shared" si="53"/>
        <v>15.836467678486029</v>
      </c>
      <c r="H389" s="25">
        <v>48.61141252777778</v>
      </c>
      <c r="I389" s="30">
        <v>0.3710435833333333</v>
      </c>
      <c r="J389" s="30">
        <v>0.55518098</v>
      </c>
      <c r="K389" s="30">
        <f t="shared" si="54"/>
        <v>0.1009834674564526</v>
      </c>
      <c r="L389" s="74">
        <f t="shared" si="57"/>
        <v>-90.19979666666671</v>
      </c>
      <c r="M389" s="26">
        <f t="shared" si="58"/>
        <v>22.146411666666665</v>
      </c>
      <c r="N389" s="62">
        <f t="shared" si="59"/>
        <v>92.9059395556932</v>
      </c>
      <c r="O389" s="31" t="str">
        <f t="shared" si="56"/>
        <v>-</v>
      </c>
      <c r="P389" s="60"/>
      <c r="Q389" s="60"/>
    </row>
    <row r="390" spans="1:17" ht="12.75">
      <c r="A390" s="1">
        <v>42500</v>
      </c>
      <c r="B390" s="13">
        <v>0.5972222222222222</v>
      </c>
      <c r="C390" s="22">
        <f t="shared" si="52"/>
        <v>42500.59722222222</v>
      </c>
      <c r="D390" s="6">
        <v>50.121453861111114</v>
      </c>
      <c r="E390" s="6">
        <v>0.001936777777777778</v>
      </c>
      <c r="F390" s="6">
        <v>1.00995043</v>
      </c>
      <c r="G390" s="6">
        <f t="shared" si="53"/>
        <v>15.836443373803176</v>
      </c>
      <c r="H390" s="25">
        <v>48.60717836111111</v>
      </c>
      <c r="I390" s="30">
        <v>0.3730705833333333</v>
      </c>
      <c r="J390" s="30">
        <v>0.55517166</v>
      </c>
      <c r="K390" s="30">
        <f t="shared" si="54"/>
        <v>0.10098516272655464</v>
      </c>
      <c r="L390" s="74">
        <f t="shared" si="57"/>
        <v>-90.85653000000022</v>
      </c>
      <c r="M390" s="26">
        <f t="shared" si="58"/>
        <v>22.268028333333334</v>
      </c>
      <c r="N390" s="62">
        <f t="shared" si="59"/>
        <v>93.57267952159891</v>
      </c>
      <c r="O390" s="31" t="str">
        <f t="shared" si="56"/>
        <v>-</v>
      </c>
      <c r="P390" s="60"/>
      <c r="Q390" s="60"/>
    </row>
    <row r="391" spans="1:17" ht="12.75">
      <c r="A391" s="1">
        <v>42500</v>
      </c>
      <c r="B391" s="13">
        <v>0.6041666666666666</v>
      </c>
      <c r="C391" s="22">
        <f t="shared" si="52"/>
        <v>42500.604166666664</v>
      </c>
      <c r="D391" s="6">
        <v>50.12816525</v>
      </c>
      <c r="E391" s="6">
        <v>0.0019368333333333334</v>
      </c>
      <c r="F391" s="6">
        <v>1.00995199</v>
      </c>
      <c r="G391" s="6">
        <f t="shared" si="53"/>
        <v>15.836418912391236</v>
      </c>
      <c r="H391" s="25">
        <v>48.602944416666666</v>
      </c>
      <c r="I391" s="30">
        <v>0.3750975555555555</v>
      </c>
      <c r="J391" s="30">
        <v>0.5551624</v>
      </c>
      <c r="K391" s="30">
        <f t="shared" si="54"/>
        <v>0.10098684713927217</v>
      </c>
      <c r="L391" s="74">
        <f t="shared" si="57"/>
        <v>-91.51325000000014</v>
      </c>
      <c r="M391" s="26">
        <f t="shared" si="58"/>
        <v>22.389643333333332</v>
      </c>
      <c r="N391" s="62">
        <f t="shared" si="59"/>
        <v>94.2394222717332</v>
      </c>
      <c r="O391" s="31" t="str">
        <f t="shared" si="56"/>
        <v>-</v>
      </c>
      <c r="P391" s="60"/>
      <c r="Q391" s="60"/>
    </row>
    <row r="392" spans="1:17" ht="12.75">
      <c r="A392" s="1">
        <v>42500</v>
      </c>
      <c r="B392" s="13">
        <v>0.611111111111111</v>
      </c>
      <c r="C392" s="22">
        <f t="shared" si="52"/>
        <v>42500.61111111111</v>
      </c>
      <c r="D392" s="6">
        <v>50.13487658333333</v>
      </c>
      <c r="E392" s="6">
        <v>0.001936888888888889</v>
      </c>
      <c r="F392" s="6">
        <v>1.00995355</v>
      </c>
      <c r="G392" s="6">
        <f t="shared" si="53"/>
        <v>15.836394451054867</v>
      </c>
      <c r="H392" s="25">
        <v>48.59871072222222</v>
      </c>
      <c r="I392" s="30">
        <v>0.3771245</v>
      </c>
      <c r="J392" s="30">
        <v>0.5551532</v>
      </c>
      <c r="K392" s="30">
        <f t="shared" si="54"/>
        <v>0.1009885206935157</v>
      </c>
      <c r="L392" s="74">
        <f t="shared" si="57"/>
        <v>-92.16995166666649</v>
      </c>
      <c r="M392" s="26">
        <f t="shared" si="58"/>
        <v>22.511256666666664</v>
      </c>
      <c r="N392" s="62">
        <f t="shared" si="59"/>
        <v>94.90616260477543</v>
      </c>
      <c r="O392" s="31" t="str">
        <f t="shared" si="56"/>
        <v>-</v>
      </c>
      <c r="P392" s="60"/>
      <c r="Q392" s="60"/>
    </row>
    <row r="393" spans="1:17" ht="12.75">
      <c r="A393" s="1">
        <v>42500</v>
      </c>
      <c r="B393" s="13">
        <v>0.6180555555555556</v>
      </c>
      <c r="C393" s="22">
        <f t="shared" si="52"/>
        <v>42500.618055555555</v>
      </c>
      <c r="D393" s="6">
        <v>50.141587916666666</v>
      </c>
      <c r="E393" s="6">
        <v>0.0019369444444444445</v>
      </c>
      <c r="F393" s="6">
        <v>1.0099551</v>
      </c>
      <c r="G393" s="6">
        <f t="shared" si="53"/>
        <v>15.836370146596778</v>
      </c>
      <c r="H393" s="25">
        <v>48.594477250000004</v>
      </c>
      <c r="I393" s="30">
        <v>0.37915141666666663</v>
      </c>
      <c r="J393" s="30">
        <v>0.55514406</v>
      </c>
      <c r="K393" s="30">
        <f t="shared" si="54"/>
        <v>0.1009901833882028</v>
      </c>
      <c r="L393" s="74">
        <f t="shared" si="57"/>
        <v>-92.82663999999968</v>
      </c>
      <c r="M393" s="26">
        <f t="shared" si="58"/>
        <v>22.63286833333333</v>
      </c>
      <c r="N393" s="62">
        <f t="shared" si="59"/>
        <v>95.57290503961956</v>
      </c>
      <c r="O393" s="31" t="str">
        <f t="shared" si="56"/>
        <v>-</v>
      </c>
      <c r="P393" s="60"/>
      <c r="Q393" s="60"/>
    </row>
    <row r="394" spans="1:17" ht="12.75">
      <c r="A394" s="1">
        <v>42500</v>
      </c>
      <c r="B394" s="13">
        <v>0.625</v>
      </c>
      <c r="C394" s="22">
        <f t="shared" si="52"/>
        <v>42500.625</v>
      </c>
      <c r="D394" s="6">
        <v>50.14829922222222</v>
      </c>
      <c r="E394" s="6">
        <v>0.0019370000000000001</v>
      </c>
      <c r="F394" s="6">
        <v>1.00995666</v>
      </c>
      <c r="G394" s="6">
        <f t="shared" si="53"/>
        <v>15.836345685411064</v>
      </c>
      <c r="H394" s="25">
        <v>48.590244000000006</v>
      </c>
      <c r="I394" s="30">
        <v>0.38117830555555554</v>
      </c>
      <c r="J394" s="30">
        <v>0.55513497</v>
      </c>
      <c r="K394" s="30">
        <f t="shared" si="54"/>
        <v>0.10099183704148826</v>
      </c>
      <c r="L394" s="74">
        <f t="shared" si="57"/>
        <v>-93.48331333333292</v>
      </c>
      <c r="M394" s="26">
        <f t="shared" si="58"/>
        <v>22.75447833333333</v>
      </c>
      <c r="N394" s="62">
        <f t="shared" si="59"/>
        <v>96.23964763078894</v>
      </c>
      <c r="O394" s="31" t="str">
        <f t="shared" si="56"/>
        <v>-</v>
      </c>
      <c r="P394" s="60"/>
      <c r="Q394" s="60"/>
    </row>
    <row r="395" spans="1:17" ht="12.75">
      <c r="A395" s="1">
        <v>42500</v>
      </c>
      <c r="B395" s="13">
        <v>0.6319444444444444</v>
      </c>
      <c r="C395" s="22">
        <f t="shared" si="52"/>
        <v>42500.631944444445</v>
      </c>
      <c r="D395" s="6">
        <v>50.155010499999996</v>
      </c>
      <c r="E395" s="6">
        <v>0.0019370555555555556</v>
      </c>
      <c r="F395" s="6">
        <v>1.00995822</v>
      </c>
      <c r="G395" s="6">
        <f t="shared" si="53"/>
        <v>15.83632122430091</v>
      </c>
      <c r="H395" s="25">
        <v>48.58601102777778</v>
      </c>
      <c r="I395" s="30">
        <v>0.38320516666666665</v>
      </c>
      <c r="J395" s="30">
        <v>0.55512594</v>
      </c>
      <c r="K395" s="30">
        <f t="shared" si="54"/>
        <v>0.10099347983319147</v>
      </c>
      <c r="L395" s="74">
        <f t="shared" si="57"/>
        <v>-94.139968333333</v>
      </c>
      <c r="M395" s="26">
        <f t="shared" si="58"/>
        <v>22.876086666666666</v>
      </c>
      <c r="N395" s="62">
        <f t="shared" si="59"/>
        <v>96.90638682202759</v>
      </c>
      <c r="O395" s="31" t="str">
        <f t="shared" si="56"/>
        <v>-</v>
      </c>
      <c r="P395" s="60"/>
      <c r="Q395" s="60"/>
    </row>
    <row r="396" spans="1:17" ht="12.75">
      <c r="A396" s="1">
        <v>42500</v>
      </c>
      <c r="B396" s="13">
        <v>0.638888888888889</v>
      </c>
      <c r="C396" s="22">
        <f t="shared" si="52"/>
        <v>42500.63888888889</v>
      </c>
      <c r="D396" s="6">
        <v>50.16172175</v>
      </c>
      <c r="E396" s="6">
        <v>0.0019371111111111112</v>
      </c>
      <c r="F396" s="6">
        <v>1.00995977</v>
      </c>
      <c r="G396" s="6">
        <f t="shared" si="53"/>
        <v>15.836296920067584</v>
      </c>
      <c r="H396" s="25">
        <v>48.58177827777778</v>
      </c>
      <c r="I396" s="30">
        <v>0.385232</v>
      </c>
      <c r="J396" s="30">
        <v>0.55511697</v>
      </c>
      <c r="K396" s="30">
        <f t="shared" si="54"/>
        <v>0.10099511176224978</v>
      </c>
      <c r="L396" s="74">
        <f t="shared" si="57"/>
        <v>-94.79660833333313</v>
      </c>
      <c r="M396" s="26">
        <f t="shared" si="58"/>
        <v>22.997693333333334</v>
      </c>
      <c r="N396" s="62">
        <f t="shared" si="59"/>
        <v>97.57312554143702</v>
      </c>
      <c r="O396" s="31" t="str">
        <f t="shared" si="56"/>
        <v>-</v>
      </c>
      <c r="P396" s="60"/>
      <c r="Q396" s="60"/>
    </row>
    <row r="397" spans="1:17" ht="12.75">
      <c r="A397" s="1">
        <v>42500</v>
      </c>
      <c r="B397" s="13">
        <v>0.6458333333333334</v>
      </c>
      <c r="C397" s="22">
        <f t="shared" si="52"/>
        <v>42500.645833333336</v>
      </c>
      <c r="D397" s="6">
        <v>50.16843297222222</v>
      </c>
      <c r="E397" s="6">
        <v>0.0019371388888888889</v>
      </c>
      <c r="F397" s="6">
        <v>1.00996133</v>
      </c>
      <c r="G397" s="6">
        <f t="shared" si="53"/>
        <v>15.836272459108079</v>
      </c>
      <c r="H397" s="25">
        <v>48.57754580555556</v>
      </c>
      <c r="I397" s="30">
        <v>0.3872587777777778</v>
      </c>
      <c r="J397" s="30">
        <v>0.55510806</v>
      </c>
      <c r="K397" s="30">
        <f t="shared" si="54"/>
        <v>0.1009967328276074</v>
      </c>
      <c r="L397" s="74">
        <f t="shared" si="57"/>
        <v>-95.45322999999968</v>
      </c>
      <c r="M397" s="26">
        <f t="shared" si="58"/>
        <v>23.119298333333333</v>
      </c>
      <c r="N397" s="62">
        <f t="shared" si="59"/>
        <v>98.23985985524034</v>
      </c>
      <c r="O397" s="31" t="str">
        <f t="shared" si="56"/>
        <v>-</v>
      </c>
      <c r="P397" s="60"/>
      <c r="Q397" s="60"/>
    </row>
    <row r="398" spans="1:17" ht="12.75">
      <c r="A398" s="1">
        <v>42500</v>
      </c>
      <c r="B398" s="13">
        <v>0.6527777777777778</v>
      </c>
      <c r="C398" s="22">
        <f t="shared" si="52"/>
        <v>42500.65277777778</v>
      </c>
      <c r="D398" s="6">
        <v>50.17514416666666</v>
      </c>
      <c r="E398" s="6">
        <v>0.0019371944444444445</v>
      </c>
      <c r="F398" s="6">
        <v>1.00996288</v>
      </c>
      <c r="G398" s="6">
        <f t="shared" si="53"/>
        <v>15.836248155024437</v>
      </c>
      <c r="H398" s="25">
        <v>48.57331355555556</v>
      </c>
      <c r="I398" s="30">
        <v>0.3892855277777778</v>
      </c>
      <c r="J398" s="30">
        <v>0.55509921</v>
      </c>
      <c r="K398" s="30">
        <f t="shared" si="54"/>
        <v>0.10099834302821557</v>
      </c>
      <c r="L398" s="74">
        <f t="shared" si="57"/>
        <v>-96.10983666666627</v>
      </c>
      <c r="M398" s="26">
        <f t="shared" si="58"/>
        <v>23.2409</v>
      </c>
      <c r="N398" s="62">
        <f t="shared" si="59"/>
        <v>98.90659310392373</v>
      </c>
      <c r="O398" s="31" t="str">
        <f t="shared" si="56"/>
        <v>-</v>
      </c>
      <c r="P398" s="60"/>
      <c r="Q398" s="60"/>
    </row>
    <row r="399" spans="1:17" ht="12.75">
      <c r="A399" s="1">
        <v>42500</v>
      </c>
      <c r="B399" s="13">
        <v>0.6597222222222222</v>
      </c>
      <c r="C399" s="22">
        <f t="shared" si="52"/>
        <v>42500.65972222222</v>
      </c>
      <c r="D399" s="6">
        <v>50.18185536111111</v>
      </c>
      <c r="E399" s="6">
        <v>0.00193725</v>
      </c>
      <c r="F399" s="6">
        <v>1.00996444</v>
      </c>
      <c r="G399" s="6">
        <f t="shared" si="53"/>
        <v>15.836223694215576</v>
      </c>
      <c r="H399" s="25">
        <v>48.569081583333336</v>
      </c>
      <c r="I399" s="30">
        <v>0.39131225000000003</v>
      </c>
      <c r="J399" s="30">
        <v>0.55509042</v>
      </c>
      <c r="K399" s="30">
        <f t="shared" si="54"/>
        <v>0.10099994236303245</v>
      </c>
      <c r="L399" s="74">
        <f t="shared" si="57"/>
        <v>-96.76642666666652</v>
      </c>
      <c r="M399" s="26">
        <f t="shared" si="58"/>
        <v>23.3625</v>
      </c>
      <c r="N399" s="62">
        <f t="shared" si="59"/>
        <v>99.57332338274358</v>
      </c>
      <c r="O399" s="31" t="str">
        <f t="shared" si="56"/>
        <v>-</v>
      </c>
      <c r="P399" s="60"/>
      <c r="Q399" s="60"/>
    </row>
    <row r="400" spans="1:17" ht="12.75">
      <c r="A400" s="1">
        <v>42500</v>
      </c>
      <c r="B400" s="13">
        <v>0.6666666666666666</v>
      </c>
      <c r="C400" s="22">
        <f t="shared" si="52"/>
        <v>42500.666666666664</v>
      </c>
      <c r="D400" s="6">
        <v>50.18856649999999</v>
      </c>
      <c r="E400" s="6">
        <v>0.0019373055555555556</v>
      </c>
      <c r="F400" s="6">
        <v>1.00996599</v>
      </c>
      <c r="G400" s="6">
        <f t="shared" si="53"/>
        <v>15.836199390281614</v>
      </c>
      <c r="H400" s="25">
        <v>48.56484988888889</v>
      </c>
      <c r="I400" s="30">
        <v>0.39333894444444445</v>
      </c>
      <c r="J400" s="30">
        <v>0.55508168</v>
      </c>
      <c r="K400" s="30">
        <f t="shared" si="54"/>
        <v>0.10100153265060281</v>
      </c>
      <c r="L400" s="74">
        <f t="shared" si="57"/>
        <v>-97.42299666666639</v>
      </c>
      <c r="M400" s="26">
        <f t="shared" si="58"/>
        <v>23.484098333333336</v>
      </c>
      <c r="N400" s="62">
        <f t="shared" si="59"/>
        <v>100.24004717416925</v>
      </c>
      <c r="O400" s="31" t="str">
        <f t="shared" si="56"/>
        <v>-</v>
      </c>
      <c r="P400" s="60"/>
      <c r="Q400" s="60"/>
    </row>
    <row r="401" spans="1:17" ht="12.75">
      <c r="A401" s="1">
        <v>42500</v>
      </c>
      <c r="B401" s="13">
        <v>0.6736111111111112</v>
      </c>
      <c r="C401" s="22">
        <f aca="true" t="shared" si="61" ref="C401:C448">A401+B401</f>
        <v>42500.67361111111</v>
      </c>
      <c r="D401" s="6">
        <v>50.19527763888888</v>
      </c>
      <c r="E401" s="6">
        <v>0.001937361111111111</v>
      </c>
      <c r="F401" s="6">
        <v>1.00996755</v>
      </c>
      <c r="G401" s="6">
        <f aca="true" t="shared" si="62" ref="G401:G448">60*DEGREES(($I$3)/(F401*$I$6))</f>
        <v>15.836174929623398</v>
      </c>
      <c r="H401" s="25">
        <v>48.560618444444444</v>
      </c>
      <c r="I401" s="30">
        <v>0.3953655833333334</v>
      </c>
      <c r="J401" s="30">
        <v>0.55507301</v>
      </c>
      <c r="K401" s="30">
        <f aca="true" t="shared" si="63" ref="K401:K448">60*DEGREES(($I$5)/(J401*$I$6))</f>
        <v>0.1010031102507965</v>
      </c>
      <c r="L401" s="74">
        <f t="shared" si="57"/>
        <v>-98.0795516666663</v>
      </c>
      <c r="M401" s="26">
        <f t="shared" si="58"/>
        <v>23.60569333333334</v>
      </c>
      <c r="N401" s="62">
        <f t="shared" si="59"/>
        <v>100.90676867485053</v>
      </c>
      <c r="O401" s="31" t="str">
        <f t="shared" si="56"/>
        <v>-</v>
      </c>
      <c r="P401" s="60"/>
      <c r="Q401" s="60"/>
    </row>
    <row r="402" spans="1:17" ht="12.75">
      <c r="A402" s="1">
        <v>42500</v>
      </c>
      <c r="B402" s="13">
        <v>0.6805555555555555</v>
      </c>
      <c r="C402" s="22">
        <f t="shared" si="61"/>
        <v>42500.680555555555</v>
      </c>
      <c r="D402" s="6">
        <v>50.201988750000005</v>
      </c>
      <c r="E402" s="6">
        <v>0.0019373888888888889</v>
      </c>
      <c r="F402" s="6">
        <v>1.0099691</v>
      </c>
      <c r="G402" s="6">
        <f t="shared" si="62"/>
        <v>15.836150625839116</v>
      </c>
      <c r="H402" s="25">
        <v>48.55638725</v>
      </c>
      <c r="I402" s="30">
        <v>0.39739219444444446</v>
      </c>
      <c r="J402" s="30">
        <v>0.55506439</v>
      </c>
      <c r="K402" s="30">
        <f t="shared" si="63"/>
        <v>0.10100467880180798</v>
      </c>
      <c r="L402" s="74">
        <f t="shared" si="57"/>
        <v>-98.7360900000003</v>
      </c>
      <c r="M402" s="26">
        <f t="shared" si="58"/>
        <v>23.727288333333334</v>
      </c>
      <c r="N402" s="62">
        <f t="shared" si="59"/>
        <v>101.57348639447034</v>
      </c>
      <c r="O402" s="31" t="str">
        <f t="shared" si="56"/>
        <v>-</v>
      </c>
      <c r="P402" s="60"/>
      <c r="Q402" s="60"/>
    </row>
    <row r="403" spans="1:17" ht="12.75">
      <c r="A403" s="1">
        <v>42500</v>
      </c>
      <c r="B403" s="13">
        <v>0.6875</v>
      </c>
      <c r="C403" s="22">
        <f t="shared" si="61"/>
        <v>42500.6875</v>
      </c>
      <c r="D403" s="6">
        <v>50.20869980555556</v>
      </c>
      <c r="E403" s="6">
        <v>0.0019374444444444445</v>
      </c>
      <c r="F403" s="6">
        <v>1.00997066</v>
      </c>
      <c r="G403" s="6">
        <f t="shared" si="62"/>
        <v>15.83612616533154</v>
      </c>
      <c r="H403" s="25">
        <v>48.55215636111111</v>
      </c>
      <c r="I403" s="30">
        <v>0.3994187777777778</v>
      </c>
      <c r="J403" s="30">
        <v>0.55505583</v>
      </c>
      <c r="K403" s="30">
        <f t="shared" si="63"/>
        <v>0.10100623648304255</v>
      </c>
      <c r="L403" s="74">
        <f t="shared" si="57"/>
        <v>-99.39260666666712</v>
      </c>
      <c r="M403" s="26">
        <f t="shared" si="58"/>
        <v>23.84888</v>
      </c>
      <c r="N403" s="62">
        <f t="shared" si="59"/>
        <v>102.24019521568769</v>
      </c>
      <c r="O403" s="31" t="str">
        <f t="shared" si="56"/>
        <v>-</v>
      </c>
      <c r="P403" s="60"/>
      <c r="Q403" s="60"/>
    </row>
    <row r="404" spans="1:17" ht="12.75">
      <c r="A404" s="1">
        <v>42500</v>
      </c>
      <c r="B404" s="13">
        <v>0.6944444444444445</v>
      </c>
      <c r="C404" s="22">
        <f t="shared" si="61"/>
        <v>42500.694444444445</v>
      </c>
      <c r="D404" s="6">
        <v>50.21541086111112</v>
      </c>
      <c r="E404" s="6">
        <v>0.0019375</v>
      </c>
      <c r="F404" s="6">
        <v>1.00997221</v>
      </c>
      <c r="G404" s="6">
        <f t="shared" si="62"/>
        <v>15.836101861696932</v>
      </c>
      <c r="H404" s="25">
        <v>48.54792572222222</v>
      </c>
      <c r="I404" s="30">
        <v>0.4014453055555556</v>
      </c>
      <c r="J404" s="30">
        <v>0.55504732</v>
      </c>
      <c r="K404" s="30">
        <f t="shared" si="63"/>
        <v>0.10100778511329712</v>
      </c>
      <c r="L404" s="74">
        <f t="shared" si="57"/>
        <v>-100.04910833333398</v>
      </c>
      <c r="M404" s="26">
        <f t="shared" si="58"/>
        <v>23.970468333333336</v>
      </c>
      <c r="N404" s="62">
        <f t="shared" si="59"/>
        <v>102.90690097866661</v>
      </c>
      <c r="O404" s="31" t="str">
        <f t="shared" si="56"/>
        <v>-</v>
      </c>
      <c r="P404" s="60"/>
      <c r="Q404" s="60"/>
    </row>
    <row r="405" spans="1:17" ht="12.75">
      <c r="A405" s="1">
        <v>42500</v>
      </c>
      <c r="B405" s="13">
        <v>0.7013888888888888</v>
      </c>
      <c r="C405" s="22">
        <f t="shared" si="61"/>
        <v>42500.70138888889</v>
      </c>
      <c r="D405" s="6">
        <v>50.222121916666666</v>
      </c>
      <c r="E405" s="6">
        <v>0.0019375555555555556</v>
      </c>
      <c r="F405" s="6">
        <v>1.00997377</v>
      </c>
      <c r="G405" s="6">
        <f t="shared" si="62"/>
        <v>15.836077401340003</v>
      </c>
      <c r="H405" s="25">
        <v>48.543695388888885</v>
      </c>
      <c r="I405" s="30">
        <v>0.40347180555555556</v>
      </c>
      <c r="J405" s="30">
        <v>0.55503888</v>
      </c>
      <c r="K405" s="30">
        <f t="shared" si="63"/>
        <v>0.10100932105201615</v>
      </c>
      <c r="L405" s="74">
        <f t="shared" si="57"/>
        <v>-100.70559166666683</v>
      </c>
      <c r="M405" s="26">
        <f t="shared" si="58"/>
        <v>24.092055</v>
      </c>
      <c r="N405" s="62">
        <f t="shared" si="59"/>
        <v>103.57360059034387</v>
      </c>
      <c r="O405" s="31" t="str">
        <f t="shared" si="56"/>
        <v>-</v>
      </c>
      <c r="P405" s="60"/>
      <c r="Q405" s="60"/>
    </row>
    <row r="406" spans="1:17" ht="12.75">
      <c r="A406" s="1">
        <v>42500</v>
      </c>
      <c r="B406" s="13">
        <v>0.7083333333333334</v>
      </c>
      <c r="C406" s="22">
        <f t="shared" si="61"/>
        <v>42500.708333333336</v>
      </c>
      <c r="D406" s="6">
        <v>50.22883291666667</v>
      </c>
      <c r="E406" s="6">
        <v>0.0019375833333333333</v>
      </c>
      <c r="F406" s="6">
        <v>1.00997532</v>
      </c>
      <c r="G406" s="6">
        <f t="shared" si="62"/>
        <v>15.836053097855071</v>
      </c>
      <c r="H406" s="25">
        <v>48.53946533333333</v>
      </c>
      <c r="I406" s="30">
        <v>0.40549825</v>
      </c>
      <c r="J406" s="30">
        <v>0.55503049</v>
      </c>
      <c r="K406" s="30">
        <f t="shared" si="63"/>
        <v>0.10101084793786996</v>
      </c>
      <c r="L406" s="74">
        <f t="shared" si="57"/>
        <v>-101.36205500000017</v>
      </c>
      <c r="M406" s="26">
        <f t="shared" si="58"/>
        <v>24.21364</v>
      </c>
      <c r="N406" s="62">
        <f t="shared" si="59"/>
        <v>104.24029180341181</v>
      </c>
      <c r="O406" s="31" t="str">
        <f t="shared" si="56"/>
        <v>-</v>
      </c>
      <c r="P406" s="60"/>
      <c r="Q406" s="60"/>
    </row>
    <row r="407" spans="1:17" ht="12.75">
      <c r="A407" s="1">
        <v>42500</v>
      </c>
      <c r="B407" s="13">
        <v>0.7152777777777778</v>
      </c>
      <c r="C407" s="22">
        <f t="shared" si="61"/>
        <v>42500.71527777778</v>
      </c>
      <c r="D407" s="6">
        <v>50.23554388888889</v>
      </c>
      <c r="E407" s="6">
        <v>0.001937638888888889</v>
      </c>
      <c r="F407" s="6">
        <v>1.00997687</v>
      </c>
      <c r="G407" s="6">
        <f t="shared" si="62"/>
        <v>15.836028794444733</v>
      </c>
      <c r="H407" s="25">
        <v>48.53523555555555</v>
      </c>
      <c r="I407" s="30">
        <v>0.4075246388888889</v>
      </c>
      <c r="J407" s="30">
        <v>0.55502217</v>
      </c>
      <c r="K407" s="30">
        <f t="shared" si="63"/>
        <v>0.10101236213009558</v>
      </c>
      <c r="L407" s="74">
        <f t="shared" si="57"/>
        <v>-102.01850000000036</v>
      </c>
      <c r="M407" s="26">
        <f t="shared" si="58"/>
        <v>24.335220000000003</v>
      </c>
      <c r="N407" s="62">
        <f t="shared" si="59"/>
        <v>104.90697600807864</v>
      </c>
      <c r="O407" s="31" t="str">
        <f t="shared" si="56"/>
        <v>-</v>
      </c>
      <c r="P407" s="60"/>
      <c r="Q407" s="60"/>
    </row>
    <row r="408" spans="1:17" ht="12.75">
      <c r="A408" s="1">
        <v>42500</v>
      </c>
      <c r="B408" s="13">
        <v>0.7222222222222222</v>
      </c>
      <c r="C408" s="22">
        <f t="shared" si="61"/>
        <v>42500.72222222222</v>
      </c>
      <c r="D408" s="6">
        <v>50.242254861111114</v>
      </c>
      <c r="E408" s="6">
        <v>0.0019376944444444444</v>
      </c>
      <c r="F408" s="6">
        <v>1.00997843</v>
      </c>
      <c r="G408" s="6">
        <f t="shared" si="62"/>
        <v>15.83600433431352</v>
      </c>
      <c r="H408" s="25">
        <v>48.53100605555556</v>
      </c>
      <c r="I408" s="30">
        <v>0.409551</v>
      </c>
      <c r="J408" s="30">
        <v>0.5550139</v>
      </c>
      <c r="K408" s="30">
        <f t="shared" si="63"/>
        <v>0.1010138672675972</v>
      </c>
      <c r="L408" s="74">
        <f t="shared" si="57"/>
        <v>-102.67492833333336</v>
      </c>
      <c r="M408" s="26">
        <f t="shared" si="58"/>
        <v>24.45679833333333</v>
      </c>
      <c r="N408" s="62">
        <f t="shared" si="59"/>
        <v>105.57365498871114</v>
      </c>
      <c r="O408" s="31" t="str">
        <f t="shared" si="56"/>
        <v>-</v>
      </c>
      <c r="P408" s="60"/>
      <c r="Q408" s="60"/>
    </row>
    <row r="409" spans="1:17" ht="12.75">
      <c r="A409" s="1">
        <v>42500</v>
      </c>
      <c r="B409" s="13">
        <v>0.7291666666666666</v>
      </c>
      <c r="C409" s="22">
        <f t="shared" si="61"/>
        <v>42500.729166666664</v>
      </c>
      <c r="D409" s="6">
        <v>50.24896577777778</v>
      </c>
      <c r="E409" s="6">
        <v>0.0019377222222222222</v>
      </c>
      <c r="F409" s="6">
        <v>1.00997998</v>
      </c>
      <c r="G409" s="6">
        <f t="shared" si="62"/>
        <v>15.835980031052856</v>
      </c>
      <c r="H409" s="25">
        <v>48.52677686111111</v>
      </c>
      <c r="I409" s="30">
        <v>0.41157733333333335</v>
      </c>
      <c r="J409" s="30">
        <v>0.55500569</v>
      </c>
      <c r="K409" s="30">
        <f t="shared" si="63"/>
        <v>0.10101536152948534</v>
      </c>
      <c r="L409" s="74">
        <f t="shared" si="57"/>
        <v>-103.33133500000002</v>
      </c>
      <c r="M409" s="26">
        <f t="shared" si="58"/>
        <v>24.578376666666667</v>
      </c>
      <c r="N409" s="62">
        <f t="shared" si="59"/>
        <v>106.2403236623847</v>
      </c>
      <c r="O409" s="31" t="str">
        <f t="shared" si="56"/>
        <v>-</v>
      </c>
      <c r="P409" s="60"/>
      <c r="Q409" s="60"/>
    </row>
    <row r="410" spans="1:17" ht="12.75">
      <c r="A410" s="1">
        <v>42500</v>
      </c>
      <c r="B410" s="13">
        <v>0.7361111111111112</v>
      </c>
      <c r="C410" s="22">
        <f t="shared" si="61"/>
        <v>42500.73611111111</v>
      </c>
      <c r="D410" s="6">
        <v>50.255676694444446</v>
      </c>
      <c r="E410" s="6">
        <v>0.0019377777777777778</v>
      </c>
      <c r="F410" s="6">
        <v>1.00998153</v>
      </c>
      <c r="G410" s="6">
        <f t="shared" si="62"/>
        <v>15.835955727866791</v>
      </c>
      <c r="H410" s="25">
        <v>48.52254797222222</v>
      </c>
      <c r="I410" s="30">
        <v>0.41360361111111116</v>
      </c>
      <c r="J410" s="30">
        <v>0.55499754</v>
      </c>
      <c r="K410" s="30">
        <f t="shared" si="63"/>
        <v>0.10101684491479272</v>
      </c>
      <c r="L410" s="74">
        <f t="shared" si="57"/>
        <v>-103.98772333333355</v>
      </c>
      <c r="M410" s="26">
        <f t="shared" si="58"/>
        <v>24.699950000000005</v>
      </c>
      <c r="N410" s="62">
        <f t="shared" si="59"/>
        <v>106.9069846690228</v>
      </c>
      <c r="O410" s="31" t="str">
        <f t="shared" si="56"/>
        <v>-</v>
      </c>
      <c r="P410" s="60"/>
      <c r="Q410" s="60"/>
    </row>
    <row r="411" spans="1:17" ht="12.75">
      <c r="A411" s="1">
        <v>42500</v>
      </c>
      <c r="B411" s="13">
        <v>0.7430555555555555</v>
      </c>
      <c r="C411" s="22">
        <f t="shared" si="61"/>
        <v>42500.743055555555</v>
      </c>
      <c r="D411" s="6">
        <v>50.262387583333336</v>
      </c>
      <c r="E411" s="6">
        <v>0.0019378333333333335</v>
      </c>
      <c r="F411" s="6">
        <v>1.00998309</v>
      </c>
      <c r="G411" s="6">
        <f t="shared" si="62"/>
        <v>15.835931267961294</v>
      </c>
      <c r="H411" s="25">
        <v>48.51831938888889</v>
      </c>
      <c r="I411" s="30">
        <v>0.41562983333333336</v>
      </c>
      <c r="J411" s="30">
        <v>0.55498944</v>
      </c>
      <c r="K411" s="30">
        <f t="shared" si="63"/>
        <v>0.10101831924274357</v>
      </c>
      <c r="L411" s="74">
        <f t="shared" si="57"/>
        <v>-104.6440916666667</v>
      </c>
      <c r="M411" s="26">
        <f t="shared" si="58"/>
        <v>24.82152</v>
      </c>
      <c r="N411" s="62">
        <f t="shared" si="59"/>
        <v>107.57363617939458</v>
      </c>
      <c r="O411" s="31" t="str">
        <f t="shared" si="56"/>
        <v>-</v>
      </c>
      <c r="P411" s="60"/>
      <c r="Q411" s="60"/>
    </row>
    <row r="412" spans="1:17" ht="12.75">
      <c r="A412" s="1">
        <v>42500</v>
      </c>
      <c r="B412" s="13">
        <v>0.75</v>
      </c>
      <c r="C412" s="22">
        <f t="shared" si="61"/>
        <v>42500.75</v>
      </c>
      <c r="D412" s="6">
        <v>50.269098444444445</v>
      </c>
      <c r="E412" s="6">
        <v>0.0019378611111111111</v>
      </c>
      <c r="F412" s="6">
        <v>1.00998464</v>
      </c>
      <c r="G412" s="6">
        <f t="shared" si="62"/>
        <v>15.835906964924897</v>
      </c>
      <c r="H412" s="25">
        <v>48.514091083333334</v>
      </c>
      <c r="I412" s="30">
        <v>0.417656</v>
      </c>
      <c r="J412" s="30">
        <v>0.55498141</v>
      </c>
      <c r="K412" s="30">
        <f t="shared" si="63"/>
        <v>0.10101978087206825</v>
      </c>
      <c r="L412" s="74">
        <f t="shared" si="57"/>
        <v>-105.3004416666667</v>
      </c>
      <c r="M412" s="26">
        <f t="shared" si="58"/>
        <v>24.943088333333336</v>
      </c>
      <c r="N412" s="62">
        <f t="shared" si="59"/>
        <v>108.24027961171801</v>
      </c>
      <c r="O412" s="31" t="str">
        <f t="shared" si="56"/>
        <v>-</v>
      </c>
      <c r="P412" s="60"/>
      <c r="Q412" s="60"/>
    </row>
    <row r="413" spans="1:17" ht="12.75">
      <c r="A413" s="1">
        <v>42500</v>
      </c>
      <c r="B413" s="13">
        <v>0.7569444444444445</v>
      </c>
      <c r="C413" s="22">
        <f t="shared" si="61"/>
        <v>42500.756944444445</v>
      </c>
      <c r="D413" s="6">
        <v>50.275809277777775</v>
      </c>
      <c r="E413" s="6">
        <v>0.0019379166666666666</v>
      </c>
      <c r="F413" s="6">
        <v>1.00998619</v>
      </c>
      <c r="G413" s="6">
        <f t="shared" si="62"/>
        <v>15.835882661963097</v>
      </c>
      <c r="H413" s="25">
        <v>48.50986311111111</v>
      </c>
      <c r="I413" s="30">
        <v>0.4196821388888889</v>
      </c>
      <c r="J413" s="30">
        <v>0.55497343</v>
      </c>
      <c r="K413" s="30">
        <f t="shared" si="63"/>
        <v>0.10102123344224151</v>
      </c>
      <c r="L413" s="74">
        <f t="shared" si="57"/>
        <v>-105.95676999999995</v>
      </c>
      <c r="M413" s="26">
        <f t="shared" si="58"/>
        <v>25.064653333333336</v>
      </c>
      <c r="N413" s="62">
        <f t="shared" si="59"/>
        <v>108.90691191033319</v>
      </c>
      <c r="O413" s="31" t="str">
        <f t="shared" si="56"/>
        <v>-</v>
      </c>
      <c r="P413" s="60"/>
      <c r="Q413" s="60"/>
    </row>
    <row r="414" spans="1:17" ht="12.75">
      <c r="A414" s="1">
        <v>42500</v>
      </c>
      <c r="B414" s="13">
        <v>0.7638888888888888</v>
      </c>
      <c r="C414" s="22">
        <f t="shared" si="61"/>
        <v>42500.76388888889</v>
      </c>
      <c r="D414" s="6">
        <v>50.28252008333333</v>
      </c>
      <c r="E414" s="6">
        <v>0.0019379444444444446</v>
      </c>
      <c r="F414" s="6">
        <v>1.00998774</v>
      </c>
      <c r="G414" s="6">
        <f t="shared" si="62"/>
        <v>15.835858359075893</v>
      </c>
      <c r="H414" s="25">
        <v>48.505635444444444</v>
      </c>
      <c r="I414" s="30">
        <v>0.42170822222222226</v>
      </c>
      <c r="J414" s="30">
        <v>0.55496551</v>
      </c>
      <c r="K414" s="30">
        <f t="shared" si="63"/>
        <v>0.10102267513213832</v>
      </c>
      <c r="L414" s="74">
        <f t="shared" si="57"/>
        <v>-106.61307833333325</v>
      </c>
      <c r="M414" s="26">
        <f t="shared" si="58"/>
        <v>25.18621666666667</v>
      </c>
      <c r="N414" s="62">
        <f t="shared" si="59"/>
        <v>109.57353411684862</v>
      </c>
      <c r="O414" s="31" t="str">
        <f t="shared" si="56"/>
        <v>-</v>
      </c>
      <c r="P414" s="60"/>
      <c r="Q414" s="60"/>
    </row>
    <row r="415" spans="1:17" ht="12.75">
      <c r="A415" s="1">
        <v>42500</v>
      </c>
      <c r="B415" s="13">
        <v>0.7708333333333334</v>
      </c>
      <c r="C415" s="22">
        <f t="shared" si="61"/>
        <v>42500.770833333336</v>
      </c>
      <c r="D415" s="6">
        <v>50.28923086111111</v>
      </c>
      <c r="E415" s="6">
        <v>0.001938</v>
      </c>
      <c r="F415" s="6">
        <v>1.0099893</v>
      </c>
      <c r="G415" s="6">
        <f t="shared" si="62"/>
        <v>15.83583389947118</v>
      </c>
      <c r="H415" s="25">
        <v>48.50140811111111</v>
      </c>
      <c r="I415" s="30">
        <v>0.42373425000000003</v>
      </c>
      <c r="J415" s="30">
        <v>0.55495765</v>
      </c>
      <c r="K415" s="30">
        <f t="shared" si="63"/>
        <v>0.10102410594082535</v>
      </c>
      <c r="L415" s="74">
        <f t="shared" si="57"/>
        <v>-107.2693649999998</v>
      </c>
      <c r="M415" s="26">
        <f t="shared" si="58"/>
        <v>25.307775000000003</v>
      </c>
      <c r="N415" s="62">
        <f t="shared" si="59"/>
        <v>110.24014442080075</v>
      </c>
      <c r="O415" s="31" t="str">
        <f t="shared" si="56"/>
        <v>-</v>
      </c>
      <c r="P415" s="60"/>
      <c r="Q415" s="60"/>
    </row>
    <row r="416" spans="1:17" ht="12.75">
      <c r="A416" s="1">
        <v>42500</v>
      </c>
      <c r="B416" s="13">
        <v>0.7777777777777778</v>
      </c>
      <c r="C416" s="22">
        <f t="shared" si="61"/>
        <v>42500.77777777778</v>
      </c>
      <c r="D416" s="6">
        <v>50.295941638888884</v>
      </c>
      <c r="E416" s="6">
        <v>0.0019380277777777777</v>
      </c>
      <c r="F416" s="6">
        <v>1.00999085</v>
      </c>
      <c r="G416" s="6">
        <f t="shared" si="62"/>
        <v>15.835809596733638</v>
      </c>
      <c r="H416" s="25">
        <v>48.49718105555556</v>
      </c>
      <c r="I416" s="30">
        <v>0.42576022222222226</v>
      </c>
      <c r="J416" s="30">
        <v>0.55494985</v>
      </c>
      <c r="K416" s="30">
        <f t="shared" si="63"/>
        <v>0.10102552586737608</v>
      </c>
      <c r="L416" s="74">
        <f t="shared" si="57"/>
        <v>-107.92563499999957</v>
      </c>
      <c r="M416" s="26">
        <f t="shared" si="58"/>
        <v>25.42933166666667</v>
      </c>
      <c r="N416" s="62">
        <f t="shared" si="59"/>
        <v>110.90674750315664</v>
      </c>
      <c r="O416" s="31" t="str">
        <f t="shared" si="56"/>
        <v>-</v>
      </c>
      <c r="P416" s="60"/>
      <c r="Q416" s="60"/>
    </row>
    <row r="417" spans="1:17" ht="12.75">
      <c r="A417" s="1">
        <v>42500</v>
      </c>
      <c r="B417" s="13">
        <v>0.7847222222222222</v>
      </c>
      <c r="C417" s="22">
        <f t="shared" si="61"/>
        <v>42500.78472222222</v>
      </c>
      <c r="D417" s="6">
        <v>50.30265236111111</v>
      </c>
      <c r="E417" s="6">
        <v>0.0019380833333333333</v>
      </c>
      <c r="F417" s="6">
        <v>1.0099924</v>
      </c>
      <c r="G417" s="6">
        <f t="shared" si="62"/>
        <v>15.835785294070696</v>
      </c>
      <c r="H417" s="25">
        <v>48.49295436111111</v>
      </c>
      <c r="I417" s="30">
        <v>0.4277861666666667</v>
      </c>
      <c r="J417" s="30">
        <v>0.5549421</v>
      </c>
      <c r="K417" s="30">
        <f t="shared" si="63"/>
        <v>0.10102693673136613</v>
      </c>
      <c r="L417" s="74">
        <f t="shared" si="57"/>
        <v>-108.58187999999984</v>
      </c>
      <c r="M417" s="26">
        <f t="shared" si="58"/>
        <v>25.550885</v>
      </c>
      <c r="N417" s="62">
        <f t="shared" si="59"/>
        <v>111.57333545831713</v>
      </c>
      <c r="O417" s="31" t="str">
        <f t="shared" si="56"/>
        <v>-</v>
      </c>
      <c r="P417" s="60"/>
      <c r="Q417" s="60"/>
    </row>
    <row r="418" spans="1:17" ht="12.75">
      <c r="A418" s="1">
        <v>42500</v>
      </c>
      <c r="B418" s="13">
        <v>0.7916666666666666</v>
      </c>
      <c r="C418" s="22">
        <f t="shared" si="61"/>
        <v>42500.791666666664</v>
      </c>
      <c r="D418" s="6">
        <v>50.30936308333333</v>
      </c>
      <c r="E418" s="6">
        <v>0.0019381388888888888</v>
      </c>
      <c r="F418" s="6">
        <v>1.00999395</v>
      </c>
      <c r="G418" s="6">
        <f t="shared" si="62"/>
        <v>15.835760991482344</v>
      </c>
      <c r="H418" s="25">
        <v>48.48872797222222</v>
      </c>
      <c r="I418" s="30">
        <v>0.42981202777777777</v>
      </c>
      <c r="J418" s="30">
        <v>0.55493442</v>
      </c>
      <c r="K418" s="30">
        <f t="shared" si="63"/>
        <v>0.10102833489094344</v>
      </c>
      <c r="L418" s="74">
        <f t="shared" si="57"/>
        <v>-109.23810666666654</v>
      </c>
      <c r="M418" s="26">
        <f t="shared" si="58"/>
        <v>25.672433333333334</v>
      </c>
      <c r="N418" s="62">
        <f t="shared" si="59"/>
        <v>112.2399138309096</v>
      </c>
      <c r="O418" s="31" t="str">
        <f t="shared" si="56"/>
        <v>-</v>
      </c>
      <c r="P418" s="60"/>
      <c r="Q418" s="60"/>
    </row>
    <row r="419" spans="1:17" ht="12.75">
      <c r="A419" s="1">
        <v>42500</v>
      </c>
      <c r="B419" s="13">
        <v>0.7986111111111112</v>
      </c>
      <c r="C419" s="22">
        <f t="shared" si="61"/>
        <v>42500.79861111111</v>
      </c>
      <c r="D419" s="6">
        <v>50.316073777777774</v>
      </c>
      <c r="E419" s="6">
        <v>0.0019381666666666668</v>
      </c>
      <c r="F419" s="6">
        <v>1.0099955</v>
      </c>
      <c r="G419" s="6">
        <f t="shared" si="62"/>
        <v>15.835736688968579</v>
      </c>
      <c r="H419" s="25">
        <v>48.484501916666666</v>
      </c>
      <c r="I419" s="30">
        <v>0.4318378611111111</v>
      </c>
      <c r="J419" s="30">
        <v>0.55492679</v>
      </c>
      <c r="K419" s="30">
        <f t="shared" si="63"/>
        <v>0.10102972398624234</v>
      </c>
      <c r="L419" s="74">
        <f t="shared" si="57"/>
        <v>-109.89431166666648</v>
      </c>
      <c r="M419" s="26">
        <f t="shared" si="58"/>
        <v>25.793981666666667</v>
      </c>
      <c r="N419" s="62">
        <f t="shared" si="59"/>
        <v>112.90647997163228</v>
      </c>
      <c r="O419" s="31" t="str">
        <f t="shared" si="56"/>
        <v>-</v>
      </c>
      <c r="P419" s="60"/>
      <c r="Q419" s="60"/>
    </row>
    <row r="420" spans="1:17" ht="12.75">
      <c r="A420" s="1">
        <v>42500</v>
      </c>
      <c r="B420" s="13">
        <v>0.8055555555555555</v>
      </c>
      <c r="C420" s="22">
        <f t="shared" si="61"/>
        <v>42500.805555555555</v>
      </c>
      <c r="D420" s="6">
        <v>50.322784444444444</v>
      </c>
      <c r="E420" s="6">
        <v>0.0019382222222222223</v>
      </c>
      <c r="F420" s="6">
        <v>1.00999706</v>
      </c>
      <c r="G420" s="6">
        <f t="shared" si="62"/>
        <v>15.835712229739723</v>
      </c>
      <c r="H420" s="25">
        <v>48.48027619444445</v>
      </c>
      <c r="I420" s="30">
        <v>0.4338636111111111</v>
      </c>
      <c r="J420" s="30">
        <v>0.55491922</v>
      </c>
      <c r="K420" s="30">
        <f t="shared" si="63"/>
        <v>0.1010311021958682</v>
      </c>
      <c r="L420" s="74">
        <f t="shared" si="57"/>
        <v>-110.55049499999967</v>
      </c>
      <c r="M420" s="26">
        <f t="shared" si="58"/>
        <v>25.915523333333333</v>
      </c>
      <c r="N420" s="62">
        <f t="shared" si="59"/>
        <v>113.57303294757375</v>
      </c>
      <c r="O420" s="31" t="str">
        <f t="shared" si="56"/>
        <v>-</v>
      </c>
      <c r="P420" s="60"/>
      <c r="Q420" s="60"/>
    </row>
    <row r="421" spans="1:17" ht="12.75">
      <c r="A421" s="1">
        <v>42500</v>
      </c>
      <c r="B421" s="13">
        <v>0.8125</v>
      </c>
      <c r="C421" s="22">
        <f t="shared" si="61"/>
        <v>42500.8125</v>
      </c>
      <c r="D421" s="6">
        <v>50.329495083333335</v>
      </c>
      <c r="E421" s="6">
        <v>0.0019382499999999999</v>
      </c>
      <c r="F421" s="6">
        <v>1.00999861</v>
      </c>
      <c r="G421" s="6">
        <f t="shared" si="62"/>
        <v>15.835687927375629</v>
      </c>
      <c r="H421" s="25">
        <v>48.47605083333333</v>
      </c>
      <c r="I421" s="30">
        <v>0.43588933333333335</v>
      </c>
      <c r="J421" s="30">
        <v>0.55491171</v>
      </c>
      <c r="K421" s="30">
        <f t="shared" si="63"/>
        <v>0.10103246951892847</v>
      </c>
      <c r="L421" s="74">
        <f t="shared" si="57"/>
        <v>-111.20665500000015</v>
      </c>
      <c r="M421" s="26">
        <f t="shared" si="58"/>
        <v>26.037065000000002</v>
      </c>
      <c r="N421" s="62">
        <f t="shared" si="59"/>
        <v>114.23957173677293</v>
      </c>
      <c r="O421" s="31" t="str">
        <f aca="true" t="shared" si="64" ref="O421:O448">IF((N421&lt;G421),1,"-")</f>
        <v>-</v>
      </c>
      <c r="P421" s="60"/>
      <c r="Q421" s="60"/>
    </row>
    <row r="422" spans="1:17" ht="12.75">
      <c r="A422" s="1">
        <v>42500</v>
      </c>
      <c r="B422" s="13">
        <v>0.8194444444444445</v>
      </c>
      <c r="C422" s="22">
        <f t="shared" si="61"/>
        <v>42500.819444444445</v>
      </c>
      <c r="D422" s="6">
        <v>50.336205694444445</v>
      </c>
      <c r="E422" s="6">
        <v>0.0019383055555555555</v>
      </c>
      <c r="F422" s="6">
        <v>1.01000016</v>
      </c>
      <c r="G422" s="6">
        <f t="shared" si="62"/>
        <v>15.835663625086125</v>
      </c>
      <c r="H422" s="25">
        <v>48.47182577777778</v>
      </c>
      <c r="I422" s="30">
        <v>0.43791497222222225</v>
      </c>
      <c r="J422" s="30">
        <v>0.55490425</v>
      </c>
      <c r="K422" s="30">
        <f t="shared" si="63"/>
        <v>0.10103382777528098</v>
      </c>
      <c r="L422" s="74">
        <f aca="true" t="shared" si="65" ref="L422:L448">(H422-D422)*60</f>
        <v>-111.86279499999983</v>
      </c>
      <c r="M422" s="26">
        <f aca="true" t="shared" si="66" ref="M422:M448">(I422-E422)*60</f>
        <v>26.1586</v>
      </c>
      <c r="N422" s="62">
        <f t="shared" si="59"/>
        <v>114.90609866060295</v>
      </c>
      <c r="O422" s="31" t="str">
        <f t="shared" si="64"/>
        <v>-</v>
      </c>
      <c r="P422" s="60"/>
      <c r="Q422" s="60"/>
    </row>
    <row r="423" spans="1:17" ht="12.75">
      <c r="A423" s="1">
        <v>42500</v>
      </c>
      <c r="B423" s="13">
        <v>0.8263888888888888</v>
      </c>
      <c r="C423" s="22">
        <f t="shared" si="61"/>
        <v>42500.82638888889</v>
      </c>
      <c r="D423" s="6">
        <v>50.34291627777778</v>
      </c>
      <c r="E423" s="6">
        <v>0.0019383333333333334</v>
      </c>
      <c r="F423" s="6">
        <v>1.01000171</v>
      </c>
      <c r="G423" s="6">
        <f t="shared" si="62"/>
        <v>15.835639322871211</v>
      </c>
      <c r="H423" s="25">
        <v>48.467601083333335</v>
      </c>
      <c r="I423" s="30">
        <v>0.43994058333333336</v>
      </c>
      <c r="J423" s="30">
        <v>0.55489686</v>
      </c>
      <c r="K423" s="30">
        <f t="shared" si="63"/>
        <v>0.10103517332260892</v>
      </c>
      <c r="L423" s="74">
        <f t="shared" si="65"/>
        <v>-112.51891166666681</v>
      </c>
      <c r="M423" s="26">
        <f t="shared" si="66"/>
        <v>26.280135</v>
      </c>
      <c r="N423" s="62">
        <f t="shared" si="59"/>
        <v>115.57261108018994</v>
      </c>
      <c r="O423" s="31" t="str">
        <f t="shared" si="64"/>
        <v>-</v>
      </c>
      <c r="P423" s="60"/>
      <c r="Q423" s="60"/>
    </row>
    <row r="424" spans="1:17" ht="12.75">
      <c r="A424" s="1">
        <v>42500</v>
      </c>
      <c r="B424" s="13">
        <v>0.8333333333333334</v>
      </c>
      <c r="C424" s="22">
        <f t="shared" si="61"/>
        <v>42500.833333333336</v>
      </c>
      <c r="D424" s="6">
        <v>50.34962683333334</v>
      </c>
      <c r="E424" s="6">
        <v>0.0019383611111111112</v>
      </c>
      <c r="F424" s="6">
        <v>1.01000326</v>
      </c>
      <c r="G424" s="6">
        <f t="shared" si="62"/>
        <v>15.835615020730888</v>
      </c>
      <c r="H424" s="25">
        <v>48.46337672222222</v>
      </c>
      <c r="I424" s="30">
        <v>0.4419661111111111</v>
      </c>
      <c r="J424" s="30">
        <v>0.55488952</v>
      </c>
      <c r="K424" s="30">
        <f t="shared" si="63"/>
        <v>0.10103650980157539</v>
      </c>
      <c r="L424" s="74">
        <f t="shared" si="65"/>
        <v>-113.17500666666703</v>
      </c>
      <c r="M424" s="26">
        <f t="shared" si="66"/>
        <v>26.401665</v>
      </c>
      <c r="N424" s="62">
        <f t="shared" si="59"/>
        <v>116.23910970365966</v>
      </c>
      <c r="O424" s="31" t="str">
        <f t="shared" si="64"/>
        <v>-</v>
      </c>
      <c r="P424" s="60"/>
      <c r="Q424" s="60"/>
    </row>
    <row r="425" spans="1:17" ht="12.75">
      <c r="A425" s="1">
        <v>42500</v>
      </c>
      <c r="B425" s="13">
        <v>0.8402777777777778</v>
      </c>
      <c r="C425" s="22">
        <f t="shared" si="61"/>
        <v>42500.84027777778</v>
      </c>
      <c r="D425" s="6">
        <v>50.35633738888889</v>
      </c>
      <c r="E425" s="6">
        <v>0.0019384166666666666</v>
      </c>
      <c r="F425" s="6">
        <v>1.01000481</v>
      </c>
      <c r="G425" s="6">
        <f t="shared" si="62"/>
        <v>15.835590718665154</v>
      </c>
      <c r="H425" s="25">
        <v>48.45915272222223</v>
      </c>
      <c r="I425" s="30">
        <v>0.44399161111111113</v>
      </c>
      <c r="J425" s="30">
        <v>0.55488224</v>
      </c>
      <c r="K425" s="30">
        <f t="shared" si="63"/>
        <v>0.10103783539057128</v>
      </c>
      <c r="L425" s="74">
        <f t="shared" si="65"/>
        <v>-113.83107999999964</v>
      </c>
      <c r="M425" s="26">
        <f t="shared" si="66"/>
        <v>26.52319166666667</v>
      </c>
      <c r="N425" s="62">
        <f t="shared" si="59"/>
        <v>116.90559514237636</v>
      </c>
      <c r="O425" s="31" t="str">
        <f t="shared" si="64"/>
        <v>-</v>
      </c>
      <c r="P425" s="60"/>
      <c r="Q425" s="60"/>
    </row>
    <row r="426" spans="1:17" ht="12.75">
      <c r="A426" s="1">
        <v>42500</v>
      </c>
      <c r="B426" s="13">
        <v>0.8472222222222222</v>
      </c>
      <c r="C426" s="22">
        <f t="shared" si="61"/>
        <v>42500.84722222222</v>
      </c>
      <c r="D426" s="6">
        <v>50.36304788888889</v>
      </c>
      <c r="E426" s="6">
        <v>0.0019384444444444445</v>
      </c>
      <c r="F426" s="6">
        <v>1.01000636</v>
      </c>
      <c r="G426" s="6">
        <f t="shared" si="62"/>
        <v>15.835566416674014</v>
      </c>
      <c r="H426" s="25">
        <v>48.45492908333333</v>
      </c>
      <c r="I426" s="30">
        <v>0.4460170277777778</v>
      </c>
      <c r="J426" s="30">
        <v>0.55487502</v>
      </c>
      <c r="K426" s="30">
        <f t="shared" si="63"/>
        <v>0.10103915008873794</v>
      </c>
      <c r="L426" s="74">
        <f t="shared" si="65"/>
        <v>-114.4871283333336</v>
      </c>
      <c r="M426" s="26">
        <f t="shared" si="66"/>
        <v>26.644715</v>
      </c>
      <c r="N426" s="62">
        <f t="shared" si="59"/>
        <v>117.57206324484287</v>
      </c>
      <c r="O426" s="31" t="str">
        <f t="shared" si="64"/>
        <v>-</v>
      </c>
      <c r="P426" s="60"/>
      <c r="Q426" s="60"/>
    </row>
    <row r="427" spans="1:17" ht="12.75">
      <c r="A427" s="1">
        <v>42500</v>
      </c>
      <c r="B427" s="13">
        <v>0.8541666666666666</v>
      </c>
      <c r="C427" s="22">
        <f t="shared" si="61"/>
        <v>42500.854166666664</v>
      </c>
      <c r="D427" s="6">
        <v>50.36975838888889</v>
      </c>
      <c r="E427" s="6">
        <v>0.0019385000000000001</v>
      </c>
      <c r="F427" s="6">
        <v>1.01000791</v>
      </c>
      <c r="G427" s="6">
        <f t="shared" si="62"/>
        <v>15.835542114757466</v>
      </c>
      <c r="H427" s="25">
        <v>48.45070580555556</v>
      </c>
      <c r="I427" s="30">
        <v>0.4480423888888889</v>
      </c>
      <c r="J427" s="30">
        <v>0.55486786</v>
      </c>
      <c r="K427" s="30">
        <f t="shared" si="63"/>
        <v>0.10104045389522374</v>
      </c>
      <c r="L427" s="74">
        <f t="shared" si="65"/>
        <v>-115.14315499999995</v>
      </c>
      <c r="M427" s="26">
        <f t="shared" si="66"/>
        <v>26.766233333333336</v>
      </c>
      <c r="N427" s="62">
        <f aca="true" t="shared" si="67" ref="N427:N448">DEGREES(ACOS(COS(RADIANS(H427-D427))*COS(RADIANS(I427))))*60</f>
        <v>118.23851749392614</v>
      </c>
      <c r="O427" s="31" t="str">
        <f t="shared" si="64"/>
        <v>-</v>
      </c>
      <c r="P427" s="60"/>
      <c r="Q427" s="60"/>
    </row>
    <row r="428" spans="1:17" ht="12.75">
      <c r="A428" s="1">
        <v>42500</v>
      </c>
      <c r="B428" s="13">
        <v>0.8611111111111112</v>
      </c>
      <c r="C428" s="22">
        <f t="shared" si="61"/>
        <v>42500.86111111111</v>
      </c>
      <c r="D428" s="6">
        <v>50.376468861111114</v>
      </c>
      <c r="E428" s="6">
        <v>0.0019385277777777777</v>
      </c>
      <c r="F428" s="6">
        <v>1.01000946</v>
      </c>
      <c r="G428" s="6">
        <f t="shared" si="62"/>
        <v>15.835517812915501</v>
      </c>
      <c r="H428" s="25">
        <v>48.44648286111111</v>
      </c>
      <c r="I428" s="30">
        <v>0.4500676666666667</v>
      </c>
      <c r="J428" s="30">
        <v>0.55486076</v>
      </c>
      <c r="K428" s="30">
        <f t="shared" si="63"/>
        <v>0.10104174680918411</v>
      </c>
      <c r="L428" s="74">
        <f t="shared" si="65"/>
        <v>-115.7991600000004</v>
      </c>
      <c r="M428" s="26">
        <f t="shared" si="66"/>
        <v>26.887748333333338</v>
      </c>
      <c r="N428" s="62">
        <f t="shared" si="67"/>
        <v>118.9049573718092</v>
      </c>
      <c r="O428" s="31" t="str">
        <f t="shared" si="64"/>
        <v>-</v>
      </c>
      <c r="P428" s="60"/>
      <c r="Q428" s="60"/>
    </row>
    <row r="429" spans="1:17" ht="12.75">
      <c r="A429" s="1">
        <v>42500</v>
      </c>
      <c r="B429" s="13">
        <v>0.8680555555555555</v>
      </c>
      <c r="C429" s="22">
        <f t="shared" si="61"/>
        <v>42500.868055555555</v>
      </c>
      <c r="D429" s="6">
        <v>50.38317930555556</v>
      </c>
      <c r="E429" s="6">
        <v>0.0019385555555555556</v>
      </c>
      <c r="F429" s="6">
        <v>1.01001101</v>
      </c>
      <c r="G429" s="6">
        <f t="shared" si="62"/>
        <v>15.835493511148126</v>
      </c>
      <c r="H429" s="25">
        <v>48.44226030555555</v>
      </c>
      <c r="I429" s="30">
        <v>0.4520929166666667</v>
      </c>
      <c r="J429" s="30">
        <v>0.55485371</v>
      </c>
      <c r="K429" s="30">
        <f t="shared" si="63"/>
        <v>0.10104303065085651</v>
      </c>
      <c r="L429" s="74">
        <f t="shared" si="65"/>
        <v>-116.45514000000048</v>
      </c>
      <c r="M429" s="26">
        <f t="shared" si="66"/>
        <v>27.009261666666667</v>
      </c>
      <c r="N429" s="62">
        <f t="shared" si="67"/>
        <v>119.57138025290016</v>
      </c>
      <c r="O429" s="31" t="str">
        <f t="shared" si="64"/>
        <v>-</v>
      </c>
      <c r="P429" s="60"/>
      <c r="Q429" s="60"/>
    </row>
    <row r="430" spans="1:17" ht="12.75">
      <c r="A430" s="1">
        <v>42500</v>
      </c>
      <c r="B430" s="13">
        <v>0.875</v>
      </c>
      <c r="C430" s="22">
        <f t="shared" si="61"/>
        <v>42500.875</v>
      </c>
      <c r="D430" s="6">
        <v>50.38988972222222</v>
      </c>
      <c r="E430" s="6">
        <v>0.0019386111111111112</v>
      </c>
      <c r="F430" s="6">
        <v>1.01001256</v>
      </c>
      <c r="G430" s="6">
        <f t="shared" si="62"/>
        <v>15.83546920945534</v>
      </c>
      <c r="H430" s="25">
        <v>48.438038111111105</v>
      </c>
      <c r="I430" s="30">
        <v>0.45411808333333337</v>
      </c>
      <c r="J430" s="30">
        <v>0.55484672</v>
      </c>
      <c r="K430" s="30">
        <f t="shared" si="63"/>
        <v>0.10104430359842709</v>
      </c>
      <c r="L430" s="74">
        <f t="shared" si="65"/>
        <v>-117.11109666666701</v>
      </c>
      <c r="M430" s="26">
        <f t="shared" si="66"/>
        <v>27.130768333333336</v>
      </c>
      <c r="N430" s="62">
        <f t="shared" si="67"/>
        <v>120.23778687026977</v>
      </c>
      <c r="O430" s="31" t="str">
        <f t="shared" si="64"/>
        <v>-</v>
      </c>
      <c r="P430" s="60"/>
      <c r="Q430" s="60"/>
    </row>
    <row r="431" spans="1:17" ht="12.75">
      <c r="A431" s="1">
        <v>42500</v>
      </c>
      <c r="B431" s="13">
        <v>0.8819444444444445</v>
      </c>
      <c r="C431" s="22">
        <f t="shared" si="61"/>
        <v>42500.881944444445</v>
      </c>
      <c r="D431" s="6">
        <v>50.39660011111111</v>
      </c>
      <c r="E431" s="6">
        <v>0.0019386388888888888</v>
      </c>
      <c r="F431" s="6">
        <v>1.01001411</v>
      </c>
      <c r="G431" s="6">
        <f t="shared" si="62"/>
        <v>15.835444907837143</v>
      </c>
      <c r="H431" s="25">
        <v>48.43381630555555</v>
      </c>
      <c r="I431" s="30">
        <v>0.45614316666666666</v>
      </c>
      <c r="J431" s="30">
        <v>0.55483979</v>
      </c>
      <c r="K431" s="30">
        <f t="shared" si="63"/>
        <v>0.10104556565107103</v>
      </c>
      <c r="L431" s="74">
        <f t="shared" si="65"/>
        <v>-117.7670283333336</v>
      </c>
      <c r="M431" s="26">
        <f t="shared" si="66"/>
        <v>27.252271666666665</v>
      </c>
      <c r="N431" s="62">
        <f t="shared" si="67"/>
        <v>120.90417547106325</v>
      </c>
      <c r="O431" s="31" t="str">
        <f t="shared" si="64"/>
        <v>-</v>
      </c>
      <c r="P431" s="60"/>
      <c r="Q431" s="60"/>
    </row>
    <row r="432" spans="1:17" ht="12.75">
      <c r="A432" s="1">
        <v>42500</v>
      </c>
      <c r="B432" s="13">
        <v>0.8888888888888888</v>
      </c>
      <c r="C432" s="22">
        <f t="shared" si="61"/>
        <v>42500.88888888889</v>
      </c>
      <c r="D432" s="6">
        <v>50.403310499999996</v>
      </c>
      <c r="E432" s="6">
        <v>0.0019386666666666667</v>
      </c>
      <c r="F432" s="6">
        <v>1.01001566</v>
      </c>
      <c r="G432" s="6">
        <f t="shared" si="62"/>
        <v>15.835420606293532</v>
      </c>
      <c r="H432" s="25">
        <v>48.429594861111106</v>
      </c>
      <c r="I432" s="30">
        <v>0.45816822222222225</v>
      </c>
      <c r="J432" s="30">
        <v>0.55483292</v>
      </c>
      <c r="K432" s="30">
        <f t="shared" si="63"/>
        <v>0.10104681680797072</v>
      </c>
      <c r="L432" s="74">
        <f t="shared" si="65"/>
        <v>-118.42293833333343</v>
      </c>
      <c r="M432" s="26">
        <f t="shared" si="66"/>
        <v>27.373773333333336</v>
      </c>
      <c r="N432" s="62">
        <f t="shared" si="67"/>
        <v>121.57054992875267</v>
      </c>
      <c r="O432" s="31" t="str">
        <f t="shared" si="64"/>
        <v>-</v>
      </c>
      <c r="P432" s="60"/>
      <c r="Q432" s="60"/>
    </row>
    <row r="433" spans="1:17" ht="12.75">
      <c r="A433" s="1">
        <v>42500</v>
      </c>
      <c r="B433" s="13">
        <v>0.8958333333333334</v>
      </c>
      <c r="C433" s="22">
        <f t="shared" si="61"/>
        <v>42500.895833333336</v>
      </c>
      <c r="D433" s="6">
        <v>50.410020833333334</v>
      </c>
      <c r="E433" s="6">
        <v>0.0019387222222222223</v>
      </c>
      <c r="F433" s="6">
        <v>1.01001721</v>
      </c>
      <c r="G433" s="6">
        <f t="shared" si="62"/>
        <v>15.835396304824515</v>
      </c>
      <c r="H433" s="25">
        <v>48.42537380555555</v>
      </c>
      <c r="I433" s="30">
        <v>0.46019319444444445</v>
      </c>
      <c r="J433" s="30">
        <v>0.55482611</v>
      </c>
      <c r="K433" s="30">
        <f t="shared" si="63"/>
        <v>0.10104805706831545</v>
      </c>
      <c r="L433" s="74">
        <f t="shared" si="65"/>
        <v>-119.07882166666695</v>
      </c>
      <c r="M433" s="26">
        <f t="shared" si="66"/>
        <v>27.495268333333332</v>
      </c>
      <c r="N433" s="62">
        <f t="shared" si="67"/>
        <v>122.23690449403662</v>
      </c>
      <c r="O433" s="31" t="str">
        <f t="shared" si="64"/>
        <v>-</v>
      </c>
      <c r="P433" s="60"/>
      <c r="Q433" s="60"/>
    </row>
    <row r="434" spans="1:17" ht="12.75">
      <c r="A434" s="1">
        <v>42500</v>
      </c>
      <c r="B434" s="13">
        <v>0.9027777777777778</v>
      </c>
      <c r="C434" s="22">
        <f t="shared" si="61"/>
        <v>42500.90277777778</v>
      </c>
      <c r="D434" s="6">
        <v>50.416731166666665</v>
      </c>
      <c r="E434" s="6">
        <v>0.00193875</v>
      </c>
      <c r="F434" s="6">
        <v>1.01001876</v>
      </c>
      <c r="G434" s="6">
        <f t="shared" si="62"/>
        <v>15.83537200343008</v>
      </c>
      <c r="H434" s="25">
        <v>48.42115311111111</v>
      </c>
      <c r="I434" s="30">
        <v>0.46221808333333336</v>
      </c>
      <c r="J434" s="30">
        <v>0.55481935</v>
      </c>
      <c r="K434" s="30">
        <f t="shared" si="63"/>
        <v>0.10104928825260232</v>
      </c>
      <c r="L434" s="74">
        <f t="shared" si="65"/>
        <v>-119.7346833333333</v>
      </c>
      <c r="M434" s="26">
        <f t="shared" si="66"/>
        <v>27.616760000000003</v>
      </c>
      <c r="N434" s="62">
        <f t="shared" si="67"/>
        <v>122.90324391613488</v>
      </c>
      <c r="O434" s="31" t="str">
        <f t="shared" si="64"/>
        <v>-</v>
      </c>
      <c r="P434" s="60"/>
      <c r="Q434" s="60"/>
    </row>
    <row r="435" spans="1:17" ht="12.75">
      <c r="A435" s="1">
        <v>42500</v>
      </c>
      <c r="B435" s="13">
        <v>0.9097222222222222</v>
      </c>
      <c r="C435" s="22">
        <f t="shared" si="61"/>
        <v>42500.90972222222</v>
      </c>
      <c r="D435" s="6">
        <v>50.42344144444444</v>
      </c>
      <c r="E435" s="6">
        <v>0.0019387777777777778</v>
      </c>
      <c r="F435" s="6">
        <v>1.0100203</v>
      </c>
      <c r="G435" s="6">
        <f t="shared" si="62"/>
        <v>15.835347858892701</v>
      </c>
      <c r="H435" s="25">
        <v>48.416932833333334</v>
      </c>
      <c r="I435" s="30">
        <v>0.46424291666666667</v>
      </c>
      <c r="J435" s="30">
        <v>0.55481265</v>
      </c>
      <c r="K435" s="30">
        <f t="shared" si="63"/>
        <v>0.10105050853882201</v>
      </c>
      <c r="L435" s="74">
        <f t="shared" si="65"/>
        <v>-120.39051666666651</v>
      </c>
      <c r="M435" s="26">
        <f t="shared" si="66"/>
        <v>27.73824833333333</v>
      </c>
      <c r="N435" s="62">
        <f t="shared" si="67"/>
        <v>123.56956195730439</v>
      </c>
      <c r="O435" s="31" t="str">
        <f t="shared" si="64"/>
        <v>-</v>
      </c>
      <c r="P435" s="60"/>
      <c r="Q435" s="60"/>
    </row>
    <row r="436" spans="1:17" ht="12.75">
      <c r="A436" s="1">
        <v>42500</v>
      </c>
      <c r="B436" s="13">
        <v>0.9166666666666666</v>
      </c>
      <c r="C436" s="22">
        <f t="shared" si="61"/>
        <v>42500.916666666664</v>
      </c>
      <c r="D436" s="6">
        <v>50.43015172222222</v>
      </c>
      <c r="E436" s="6">
        <v>0.0019388055555555556</v>
      </c>
      <c r="F436" s="6">
        <v>1.01002185</v>
      </c>
      <c r="G436" s="6">
        <f t="shared" si="62"/>
        <v>15.835323557646962</v>
      </c>
      <c r="H436" s="25">
        <v>48.41271291666666</v>
      </c>
      <c r="I436" s="30">
        <v>0.46626769444444444</v>
      </c>
      <c r="J436" s="30">
        <v>0.55480601</v>
      </c>
      <c r="K436" s="30">
        <f t="shared" si="63"/>
        <v>0.10105171792618373</v>
      </c>
      <c r="L436" s="74">
        <f t="shared" si="65"/>
        <v>-121.0463283333334</v>
      </c>
      <c r="M436" s="26">
        <f t="shared" si="66"/>
        <v>27.859733333333335</v>
      </c>
      <c r="N436" s="62">
        <f t="shared" si="67"/>
        <v>124.23586499488577</v>
      </c>
      <c r="O436" s="31" t="str">
        <f t="shared" si="64"/>
        <v>-</v>
      </c>
      <c r="P436" s="60"/>
      <c r="Q436" s="60"/>
    </row>
    <row r="437" spans="1:17" ht="12.75">
      <c r="A437" s="1">
        <v>42500</v>
      </c>
      <c r="B437" s="13">
        <v>0.9236111111111112</v>
      </c>
      <c r="C437" s="22">
        <f t="shared" si="61"/>
        <v>42500.92361111111</v>
      </c>
      <c r="D437" s="6">
        <v>50.43686197222222</v>
      </c>
      <c r="E437" s="6">
        <v>0.001938861111111111</v>
      </c>
      <c r="F437" s="6">
        <v>1.0100234</v>
      </c>
      <c r="G437" s="6">
        <f t="shared" si="62"/>
        <v>15.835299256475807</v>
      </c>
      <c r="H437" s="25">
        <v>48.408493416666666</v>
      </c>
      <c r="I437" s="30">
        <v>0.4682923888888889</v>
      </c>
      <c r="J437" s="30">
        <v>0.55479943</v>
      </c>
      <c r="K437" s="30">
        <f t="shared" si="63"/>
        <v>0.10105291641390379</v>
      </c>
      <c r="L437" s="74">
        <f t="shared" si="65"/>
        <v>-121.70211333333313</v>
      </c>
      <c r="M437" s="26">
        <f t="shared" si="66"/>
        <v>27.981211666666667</v>
      </c>
      <c r="N437" s="62">
        <f t="shared" si="67"/>
        <v>124.90214766794476</v>
      </c>
      <c r="O437" s="31" t="str">
        <f t="shared" si="64"/>
        <v>-</v>
      </c>
      <c r="P437" s="60"/>
      <c r="Q437" s="60"/>
    </row>
    <row r="438" spans="1:17" ht="12.75">
      <c r="A438" s="1">
        <v>42500</v>
      </c>
      <c r="B438" s="13">
        <v>0.9305555555555555</v>
      </c>
      <c r="C438" s="22">
        <f t="shared" si="61"/>
        <v>42500.930555555555</v>
      </c>
      <c r="D438" s="6">
        <v>50.44357219444444</v>
      </c>
      <c r="E438" s="6">
        <v>0.001938888888888889</v>
      </c>
      <c r="F438" s="6">
        <v>1.01002495</v>
      </c>
      <c r="G438" s="6">
        <f t="shared" si="62"/>
        <v>15.835274955379235</v>
      </c>
      <c r="H438" s="25">
        <v>48.40427430555555</v>
      </c>
      <c r="I438" s="30">
        <v>0.470317</v>
      </c>
      <c r="J438" s="30">
        <v>0.55479291</v>
      </c>
      <c r="K438" s="30">
        <f t="shared" si="63"/>
        <v>0.10105410400120554</v>
      </c>
      <c r="L438" s="74">
        <f t="shared" si="65"/>
        <v>-122.35787333333334</v>
      </c>
      <c r="M438" s="26">
        <f t="shared" si="66"/>
        <v>28.102686666666667</v>
      </c>
      <c r="N438" s="62">
        <f t="shared" si="67"/>
        <v>125.56841148879</v>
      </c>
      <c r="O438" s="31" t="str">
        <f t="shared" si="64"/>
        <v>-</v>
      </c>
      <c r="P438" s="60"/>
      <c r="Q438" s="60"/>
    </row>
    <row r="439" spans="1:17" ht="12.75">
      <c r="A439" s="1">
        <v>42500</v>
      </c>
      <c r="B439" s="13">
        <v>0.9375</v>
      </c>
      <c r="C439" s="22">
        <f t="shared" si="61"/>
        <v>42500.9375</v>
      </c>
      <c r="D439" s="6">
        <v>50.450282388888894</v>
      </c>
      <c r="E439" s="6">
        <v>0.0019389166666666667</v>
      </c>
      <c r="F439" s="6">
        <v>1.0100265</v>
      </c>
      <c r="G439" s="6">
        <f t="shared" si="62"/>
        <v>15.835250654357255</v>
      </c>
      <c r="H439" s="25">
        <v>48.40005561111111</v>
      </c>
      <c r="I439" s="30">
        <v>0.47234155555555557</v>
      </c>
      <c r="J439" s="30">
        <v>0.55478644</v>
      </c>
      <c r="K439" s="30">
        <f t="shared" si="63"/>
        <v>0.10105528250883612</v>
      </c>
      <c r="L439" s="74">
        <f t="shared" si="65"/>
        <v>-123.01360666666724</v>
      </c>
      <c r="M439" s="26">
        <f t="shared" si="66"/>
        <v>28.224158333333335</v>
      </c>
      <c r="N439" s="62">
        <f t="shared" si="67"/>
        <v>126.23465509832143</v>
      </c>
      <c r="O439" s="31" t="str">
        <f t="shared" si="64"/>
        <v>-</v>
      </c>
      <c r="P439" s="60"/>
      <c r="Q439" s="60"/>
    </row>
    <row r="440" spans="1:17" ht="12.75">
      <c r="A440" s="1">
        <v>42500</v>
      </c>
      <c r="B440" s="13">
        <v>0.9444444444444445</v>
      </c>
      <c r="C440" s="22">
        <f t="shared" si="61"/>
        <v>42500.944444444445</v>
      </c>
      <c r="D440" s="6">
        <v>50.45699255555556</v>
      </c>
      <c r="E440" s="6">
        <v>0.0019389444444444445</v>
      </c>
      <c r="F440" s="6">
        <v>1.01002805</v>
      </c>
      <c r="G440" s="6">
        <f t="shared" si="62"/>
        <v>15.835226353409853</v>
      </c>
      <c r="H440" s="25">
        <v>48.39583730555555</v>
      </c>
      <c r="I440" s="30">
        <v>0.4743660277777778</v>
      </c>
      <c r="J440" s="30">
        <v>0.55478004</v>
      </c>
      <c r="K440" s="30">
        <f t="shared" si="63"/>
        <v>0.10105644829304143</v>
      </c>
      <c r="L440" s="74">
        <f t="shared" si="65"/>
        <v>-123.66931500000035</v>
      </c>
      <c r="M440" s="26">
        <f t="shared" si="66"/>
        <v>28.345625000000002</v>
      </c>
      <c r="N440" s="62">
        <f t="shared" si="67"/>
        <v>126.90087963894258</v>
      </c>
      <c r="O440" s="31" t="str">
        <f t="shared" si="64"/>
        <v>-</v>
      </c>
      <c r="P440" s="60"/>
      <c r="Q440" s="60"/>
    </row>
    <row r="441" spans="1:17" ht="12.75">
      <c r="A441" s="1">
        <v>42500</v>
      </c>
      <c r="B441" s="13">
        <v>0.9513888888888888</v>
      </c>
      <c r="C441" s="22">
        <f t="shared" si="61"/>
        <v>42500.95138888889</v>
      </c>
      <c r="D441" s="6">
        <v>50.46370272222222</v>
      </c>
      <c r="E441" s="6">
        <v>0.0019390000000000002</v>
      </c>
      <c r="F441" s="6">
        <v>1.01002959</v>
      </c>
      <c r="G441" s="6">
        <f t="shared" si="62"/>
        <v>15.835202209316625</v>
      </c>
      <c r="H441" s="25">
        <v>48.39161938888889</v>
      </c>
      <c r="I441" s="30">
        <v>0.47639044444444445</v>
      </c>
      <c r="J441" s="30">
        <v>0.55477369</v>
      </c>
      <c r="K441" s="30">
        <f t="shared" si="63"/>
        <v>0.1010576049961408</v>
      </c>
      <c r="L441" s="74">
        <f t="shared" si="65"/>
        <v>-124.3249999999999</v>
      </c>
      <c r="M441" s="26">
        <f t="shared" si="66"/>
        <v>28.467086666666667</v>
      </c>
      <c r="N441" s="62">
        <f t="shared" si="67"/>
        <v>127.56708700363416</v>
      </c>
      <c r="O441" s="31" t="str">
        <f t="shared" si="64"/>
        <v>-</v>
      </c>
      <c r="P441" s="60"/>
      <c r="Q441" s="60"/>
    </row>
    <row r="442" spans="1:19" ht="12.75">
      <c r="A442" s="1">
        <v>42500</v>
      </c>
      <c r="B442" s="13">
        <v>0.9583333333333334</v>
      </c>
      <c r="C442" s="22">
        <f t="shared" si="61"/>
        <v>42500.958333333336</v>
      </c>
      <c r="D442" s="6">
        <v>50.470412833333334</v>
      </c>
      <c r="E442" s="6">
        <v>0.0019390277777777778</v>
      </c>
      <c r="F442" s="6">
        <v>1.01003114</v>
      </c>
      <c r="G442" s="6">
        <f t="shared" si="62"/>
        <v>15.835177908517915</v>
      </c>
      <c r="H442" s="25">
        <v>48.38740191666667</v>
      </c>
      <c r="I442" s="30">
        <v>0.4784147777777778</v>
      </c>
      <c r="J442" s="30">
        <v>0.5547674</v>
      </c>
      <c r="K442" s="30">
        <f t="shared" si="63"/>
        <v>0.10105875079586772</v>
      </c>
      <c r="L442" s="74">
        <f t="shared" si="65"/>
        <v>-124.98065499999996</v>
      </c>
      <c r="M442" s="26">
        <f t="shared" si="66"/>
        <v>28.588545000000003</v>
      </c>
      <c r="N442" s="62">
        <f t="shared" si="67"/>
        <v>128.2332702188694</v>
      </c>
      <c r="O442" s="31" t="str">
        <f t="shared" si="64"/>
        <v>-</v>
      </c>
      <c r="P442" s="60"/>
      <c r="Q442" s="60"/>
      <c r="R442" s="38"/>
      <c r="S442" s="88"/>
    </row>
    <row r="443" spans="1:19" ht="12.75">
      <c r="A443" s="1">
        <v>42500</v>
      </c>
      <c r="B443" s="13">
        <v>0.9652777777777778</v>
      </c>
      <c r="C443" s="22">
        <f t="shared" si="61"/>
        <v>42500.96527777778</v>
      </c>
      <c r="D443" s="6">
        <v>50.477122944444446</v>
      </c>
      <c r="E443" s="6">
        <v>0.0019390555555555556</v>
      </c>
      <c r="F443" s="6">
        <v>1.01003269</v>
      </c>
      <c r="G443" s="6">
        <f t="shared" si="62"/>
        <v>15.835153607793789</v>
      </c>
      <c r="H443" s="25">
        <v>48.38318483333333</v>
      </c>
      <c r="I443" s="30">
        <v>0.4804390277777778</v>
      </c>
      <c r="J443" s="30">
        <v>0.55476116</v>
      </c>
      <c r="K443" s="30">
        <f t="shared" si="63"/>
        <v>0.10105988751316237</v>
      </c>
      <c r="L443" s="74">
        <f t="shared" si="65"/>
        <v>-125.63628666666688</v>
      </c>
      <c r="M443" s="26">
        <f t="shared" si="66"/>
        <v>28.709998333333335</v>
      </c>
      <c r="N443" s="62">
        <f t="shared" si="67"/>
        <v>128.89943568140896</v>
      </c>
      <c r="O443" s="31" t="str">
        <f t="shared" si="64"/>
        <v>-</v>
      </c>
      <c r="P443" s="60"/>
      <c r="Q443" s="60"/>
      <c r="R443" s="38"/>
      <c r="S443" s="88"/>
    </row>
    <row r="444" spans="1:19" ht="12.75">
      <c r="A444" s="1">
        <v>42500</v>
      </c>
      <c r="B444" s="13">
        <v>0.9722222222222222</v>
      </c>
      <c r="C444" s="22">
        <f t="shared" si="61"/>
        <v>42500.97222222222</v>
      </c>
      <c r="D444" s="6">
        <v>50.48383302777778</v>
      </c>
      <c r="E444" s="6">
        <v>0.0019390833333333332</v>
      </c>
      <c r="F444" s="6">
        <v>1.01003423</v>
      </c>
      <c r="G444" s="6">
        <f t="shared" si="62"/>
        <v>15.83512946392239</v>
      </c>
      <c r="H444" s="25">
        <v>48.37896819444445</v>
      </c>
      <c r="I444" s="30">
        <v>0.48246319444444447</v>
      </c>
      <c r="J444" s="30">
        <v>0.55475499</v>
      </c>
      <c r="K444" s="30">
        <f t="shared" si="63"/>
        <v>0.10106101150396406</v>
      </c>
      <c r="L444" s="74">
        <f t="shared" si="65"/>
        <v>-126.29188999999982</v>
      </c>
      <c r="M444" s="26">
        <f t="shared" si="66"/>
        <v>28.831446666666668</v>
      </c>
      <c r="N444" s="62">
        <f t="shared" si="67"/>
        <v>129.56557841975194</v>
      </c>
      <c r="O444" s="31" t="str">
        <f t="shared" si="64"/>
        <v>-</v>
      </c>
      <c r="P444" s="60"/>
      <c r="Q444" s="60"/>
      <c r="R444" s="38"/>
      <c r="S444" s="88"/>
    </row>
    <row r="445" spans="1:19" ht="12.75">
      <c r="A445" s="1">
        <v>42500</v>
      </c>
      <c r="B445" s="13">
        <v>0.9791666666666666</v>
      </c>
      <c r="C445" s="22">
        <f t="shared" si="61"/>
        <v>42500.979166666664</v>
      </c>
      <c r="D445" s="6">
        <v>50.490543055555555</v>
      </c>
      <c r="E445" s="6">
        <v>0.0019391111111111113</v>
      </c>
      <c r="F445" s="6">
        <v>1.01003578</v>
      </c>
      <c r="G445" s="6">
        <f t="shared" si="62"/>
        <v>15.835105163346952</v>
      </c>
      <c r="H445" s="25">
        <v>48.37475194444445</v>
      </c>
      <c r="I445" s="30">
        <v>0.4844873055555556</v>
      </c>
      <c r="J445" s="30">
        <v>0.55474887</v>
      </c>
      <c r="K445" s="30">
        <f t="shared" si="63"/>
        <v>0.10106212641094967</v>
      </c>
      <c r="L445" s="74">
        <f t="shared" si="65"/>
        <v>-126.94746666666646</v>
      </c>
      <c r="M445" s="26">
        <f t="shared" si="66"/>
        <v>28.95289166666667</v>
      </c>
      <c r="N445" s="62">
        <f t="shared" si="67"/>
        <v>130.23170033364522</v>
      </c>
      <c r="O445" s="31" t="str">
        <f t="shared" si="64"/>
        <v>-</v>
      </c>
      <c r="P445" s="60"/>
      <c r="Q445" s="60"/>
      <c r="R445" s="38"/>
      <c r="S445" s="88"/>
    </row>
    <row r="446" spans="1:19" ht="12.75">
      <c r="A446" s="1">
        <v>42500</v>
      </c>
      <c r="B446" s="13">
        <v>0.9861111111111112</v>
      </c>
      <c r="C446" s="22">
        <f t="shared" si="61"/>
        <v>42500.98611111111</v>
      </c>
      <c r="D446" s="6">
        <v>50.497253083333334</v>
      </c>
      <c r="E446" s="6">
        <v>0.001939138888888889</v>
      </c>
      <c r="F446" s="6">
        <v>1.01003733</v>
      </c>
      <c r="G446" s="6">
        <f t="shared" si="62"/>
        <v>15.835080862846095</v>
      </c>
      <c r="H446" s="25">
        <v>48.37053613888889</v>
      </c>
      <c r="I446" s="30">
        <v>0.48651133333333335</v>
      </c>
      <c r="J446" s="30">
        <v>0.55474281</v>
      </c>
      <c r="K446" s="30">
        <f t="shared" si="63"/>
        <v>0.10106323041171361</v>
      </c>
      <c r="L446" s="74">
        <f t="shared" si="65"/>
        <v>-127.60301666666678</v>
      </c>
      <c r="M446" s="26">
        <f t="shared" si="66"/>
        <v>29.074331666666666</v>
      </c>
      <c r="N446" s="62">
        <f t="shared" si="67"/>
        <v>130.8978009560915</v>
      </c>
      <c r="O446" s="31" t="str">
        <f t="shared" si="64"/>
        <v>-</v>
      </c>
      <c r="P446" s="60"/>
      <c r="Q446" s="60"/>
      <c r="R446" s="38"/>
      <c r="S446" s="88"/>
    </row>
    <row r="447" spans="1:19" ht="12.75">
      <c r="A447" s="1">
        <v>42500</v>
      </c>
      <c r="B447" s="13">
        <v>0.9930555555555555</v>
      </c>
      <c r="C447" s="22">
        <f t="shared" si="61"/>
        <v>42500.993055555555</v>
      </c>
      <c r="D447" s="6">
        <v>50.50396311111111</v>
      </c>
      <c r="E447" s="6">
        <v>0.0019391666666666667</v>
      </c>
      <c r="F447" s="6">
        <v>1.01003887</v>
      </c>
      <c r="G447" s="6">
        <f t="shared" si="62"/>
        <v>15.835056719196524</v>
      </c>
      <c r="H447" s="25">
        <v>48.36632075</v>
      </c>
      <c r="I447" s="30">
        <v>0.48853525</v>
      </c>
      <c r="J447" s="30">
        <v>0.55473681</v>
      </c>
      <c r="K447" s="30">
        <f t="shared" si="63"/>
        <v>0.10106432350554034</v>
      </c>
      <c r="L447" s="74">
        <f t="shared" si="65"/>
        <v>-128.25854166666673</v>
      </c>
      <c r="M447" s="26">
        <f t="shared" si="66"/>
        <v>29.195764999999998</v>
      </c>
      <c r="N447" s="62">
        <f t="shared" si="67"/>
        <v>131.56388144808608</v>
      </c>
      <c r="O447" s="31" t="str">
        <f t="shared" si="64"/>
        <v>-</v>
      </c>
      <c r="P447" s="60"/>
      <c r="Q447" s="60"/>
      <c r="R447" s="38"/>
      <c r="S447" s="88"/>
    </row>
    <row r="448" spans="1:19" ht="12.75">
      <c r="A448" s="1">
        <v>42501</v>
      </c>
      <c r="B448" s="13">
        <v>0</v>
      </c>
      <c r="C448" s="22">
        <f t="shared" si="61"/>
        <v>42501</v>
      </c>
      <c r="D448" s="6">
        <v>50.51067308333333</v>
      </c>
      <c r="E448" s="6">
        <v>0.0019391944444444443</v>
      </c>
      <c r="F448" s="6">
        <v>1.01004042</v>
      </c>
      <c r="G448" s="6">
        <f t="shared" si="62"/>
        <v>15.835032418844353</v>
      </c>
      <c r="H448" s="25">
        <v>48.36210580555556</v>
      </c>
      <c r="I448" s="30">
        <v>0.4905591111111111</v>
      </c>
      <c r="J448" s="30">
        <v>0.55473087</v>
      </c>
      <c r="K448" s="30">
        <f t="shared" si="63"/>
        <v>0.10106540569172122</v>
      </c>
      <c r="L448" s="74">
        <f t="shared" si="65"/>
        <v>-128.91403666666633</v>
      </c>
      <c r="M448" s="26">
        <f t="shared" si="66"/>
        <v>29.317194999999998</v>
      </c>
      <c r="N448" s="62">
        <f t="shared" si="67"/>
        <v>132.2299375873396</v>
      </c>
      <c r="O448" s="31" t="str">
        <f t="shared" si="64"/>
        <v>-</v>
      </c>
      <c r="P448" s="60"/>
      <c r="Q448" s="60"/>
      <c r="R448" s="38"/>
      <c r="S448" s="88"/>
    </row>
  </sheetData>
  <mergeCells count="1">
    <mergeCell ref="R12:T12"/>
  </mergeCells>
  <printOptions/>
  <pageMargins left="1.05" right="0.74" top="0.33" bottom="0.31" header="0.35" footer="0.32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15"/>
  <sheetViews>
    <sheetView workbookViewId="0" topLeftCell="A1">
      <selection activeCell="A1" sqref="A1"/>
    </sheetView>
  </sheetViews>
  <sheetFormatPr defaultColWidth="12" defaultRowHeight="12.75"/>
  <cols>
    <col min="1" max="1" width="130.33203125" style="0" customWidth="1"/>
    <col min="2" max="2" width="11.33203125" style="1" customWidth="1"/>
    <col min="3" max="4" width="9.83203125" style="13" customWidth="1"/>
    <col min="5" max="5" width="12" style="6" customWidth="1"/>
    <col min="6" max="6" width="10" style="5" customWidth="1"/>
    <col min="7" max="7" width="11.33203125" style="14" customWidth="1"/>
  </cols>
  <sheetData>
    <row r="1" ht="13.5">
      <c r="A1" s="9" t="s">
        <v>885</v>
      </c>
    </row>
    <row r="2" ht="13.5">
      <c r="A2" s="9" t="s">
        <v>884</v>
      </c>
    </row>
    <row r="3" spans="1:2" ht="13.5">
      <c r="A3" s="9" t="s">
        <v>885</v>
      </c>
      <c r="B3" s="7"/>
    </row>
    <row r="4" ht="13.5">
      <c r="A4" s="9" t="s">
        <v>886</v>
      </c>
    </row>
    <row r="5" spans="1:2" ht="13.5">
      <c r="A5" s="9" t="s">
        <v>887</v>
      </c>
      <c r="B5" s="7"/>
    </row>
    <row r="6" ht="13.5">
      <c r="A6" s="9" t="s">
        <v>888</v>
      </c>
    </row>
    <row r="7" spans="1:2" ht="13.5">
      <c r="A7" s="9" t="s">
        <v>889</v>
      </c>
      <c r="B7" s="7"/>
    </row>
    <row r="8" ht="13.5">
      <c r="A8" s="9" t="s">
        <v>890</v>
      </c>
    </row>
    <row r="9" spans="1:2" ht="13.5">
      <c r="A9" s="9" t="s">
        <v>891</v>
      </c>
      <c r="B9" s="15"/>
    </row>
    <row r="10" ht="13.5">
      <c r="A10" s="9" t="s">
        <v>886</v>
      </c>
    </row>
    <row r="11" ht="13.5">
      <c r="A11" s="9" t="s">
        <v>885</v>
      </c>
    </row>
    <row r="12" ht="13.5">
      <c r="A12" s="9" t="s">
        <v>886</v>
      </c>
    </row>
    <row r="13" spans="1:7" ht="13.5">
      <c r="A13" s="9" t="s">
        <v>892</v>
      </c>
      <c r="B13" s="3" t="s">
        <v>880</v>
      </c>
      <c r="C13" s="10" t="s">
        <v>469</v>
      </c>
      <c r="D13" s="10"/>
      <c r="E13" s="2" t="s">
        <v>470</v>
      </c>
      <c r="F13" s="2" t="s">
        <v>471</v>
      </c>
      <c r="G13" s="11" t="s">
        <v>881</v>
      </c>
    </row>
    <row r="14" spans="1:7" ht="13.5">
      <c r="A14" s="9" t="s">
        <v>893</v>
      </c>
      <c r="B14" s="4"/>
      <c r="C14" s="12"/>
      <c r="D14" s="12"/>
      <c r="E14" s="2" t="s">
        <v>882</v>
      </c>
      <c r="F14" s="2" t="s">
        <v>882</v>
      </c>
      <c r="G14" s="11" t="s">
        <v>472</v>
      </c>
    </row>
    <row r="15" ht="13.5">
      <c r="A15" s="9" t="s">
        <v>886</v>
      </c>
    </row>
    <row r="16" spans="1:7" ht="13.5">
      <c r="A16" s="9" t="s">
        <v>323</v>
      </c>
      <c r="B16" s="1">
        <f aca="true" t="shared" si="0" ref="B16:B79">DATE(FIXED(MID(A16,9,4)),FIXED(MID(A16,4,3)),FIXED(MID(A16,1,3)))</f>
        <v>42498</v>
      </c>
      <c r="C16" s="13">
        <f aca="true" t="shared" si="1" ref="C16:C79">(VALUE(MID(A16,14,2))+VALUE(MID(A16,17,2))/60+VALUE(MID(A16,20,5))/3660)/24</f>
        <v>0</v>
      </c>
      <c r="E16" s="6">
        <f>VALUE(MID(A16,27,3))+VALUE(MID(A16,31,2))/60+VALUE(MID(A16,34,7))/3600</f>
        <v>47.60970555555556</v>
      </c>
      <c r="F16" s="5">
        <f aca="true" t="shared" si="2" ref="F16:F79">-((VALUE(MID(A16,44,2))+VALUE(MID(A16,47,2))/60+VALUE(MID(A16,50,7))/3600)*(IF(MID(A16,43,1)="-",-1,1)))</f>
        <v>0.0018851666666666667</v>
      </c>
      <c r="G16" s="14">
        <f aca="true" t="shared" si="3" ref="G16:G79">VALUE(MID(A16,60,11))</f>
        <v>1.0093546</v>
      </c>
    </row>
    <row r="17" spans="1:7" ht="13.5">
      <c r="A17" s="9" t="s">
        <v>324</v>
      </c>
      <c r="B17" s="1">
        <f t="shared" si="0"/>
        <v>42498</v>
      </c>
      <c r="C17" s="13">
        <f t="shared" si="1"/>
        <v>0.006944444444444444</v>
      </c>
      <c r="E17" s="6">
        <f aca="true" t="shared" si="4" ref="E17:E80">VALUE(MID(A17,27,3))+VALUE(MID(A17,31,2))/60+VALUE(MID(A17,34,7))/3600</f>
        <v>47.61642588888889</v>
      </c>
      <c r="F17" s="5">
        <f t="shared" si="2"/>
        <v>0.001885388888888889</v>
      </c>
      <c r="G17" s="14">
        <f t="shared" si="3"/>
        <v>1.00935623</v>
      </c>
    </row>
    <row r="18" spans="1:7" ht="13.5">
      <c r="A18" s="9" t="s">
        <v>325</v>
      </c>
      <c r="B18" s="1">
        <f t="shared" si="0"/>
        <v>42498</v>
      </c>
      <c r="C18" s="13">
        <f t="shared" si="1"/>
        <v>0.013888888888888888</v>
      </c>
      <c r="E18" s="6">
        <f t="shared" si="4"/>
        <v>47.623146194444445</v>
      </c>
      <c r="F18" s="5">
        <f t="shared" si="2"/>
        <v>0.0018856111111111111</v>
      </c>
      <c r="G18" s="14">
        <f t="shared" si="3"/>
        <v>1.00935786</v>
      </c>
    </row>
    <row r="19" spans="1:7" ht="13.5">
      <c r="A19" s="9" t="s">
        <v>326</v>
      </c>
      <c r="B19" s="1">
        <f t="shared" si="0"/>
        <v>42498</v>
      </c>
      <c r="C19" s="13">
        <f t="shared" si="1"/>
        <v>0.020833333333333332</v>
      </c>
      <c r="E19" s="6">
        <f t="shared" si="4"/>
        <v>47.629866472222226</v>
      </c>
      <c r="F19" s="5">
        <f t="shared" si="2"/>
        <v>0.0018858333333333333</v>
      </c>
      <c r="G19" s="14">
        <f t="shared" si="3"/>
        <v>1.00935949</v>
      </c>
    </row>
    <row r="20" spans="1:7" ht="13.5">
      <c r="A20" s="9" t="s">
        <v>327</v>
      </c>
      <c r="B20" s="1">
        <f t="shared" si="0"/>
        <v>42498</v>
      </c>
      <c r="C20" s="13">
        <f t="shared" si="1"/>
        <v>0.027777777777777776</v>
      </c>
      <c r="E20" s="6">
        <f t="shared" si="4"/>
        <v>47.63658675</v>
      </c>
      <c r="F20" s="5">
        <f t="shared" si="2"/>
        <v>0.0018860555555555555</v>
      </c>
      <c r="G20" s="14">
        <f t="shared" si="3"/>
        <v>1.00936112</v>
      </c>
    </row>
    <row r="21" spans="1:7" ht="13.5">
      <c r="A21" s="9" t="s">
        <v>328</v>
      </c>
      <c r="B21" s="1">
        <f t="shared" si="0"/>
        <v>42498</v>
      </c>
      <c r="C21" s="13">
        <f t="shared" si="1"/>
        <v>0.034722222222222224</v>
      </c>
      <c r="E21" s="6">
        <f t="shared" si="4"/>
        <v>47.643307</v>
      </c>
      <c r="F21" s="5">
        <f t="shared" si="2"/>
        <v>0.001886277777777778</v>
      </c>
      <c r="G21" s="14">
        <f t="shared" si="3"/>
        <v>1.00936275</v>
      </c>
    </row>
    <row r="22" spans="1:7" ht="13.5">
      <c r="A22" s="9" t="s">
        <v>329</v>
      </c>
      <c r="B22" s="1">
        <f t="shared" si="0"/>
        <v>42498</v>
      </c>
      <c r="C22" s="13">
        <f t="shared" si="1"/>
        <v>0.041666666666666664</v>
      </c>
      <c r="E22" s="6">
        <f t="shared" si="4"/>
        <v>47.65002719444444</v>
      </c>
      <c r="F22" s="5">
        <f t="shared" si="2"/>
        <v>0.0018865000000000002</v>
      </c>
      <c r="G22" s="14">
        <f t="shared" si="3"/>
        <v>1.00936438</v>
      </c>
    </row>
    <row r="23" spans="1:7" ht="13.5">
      <c r="A23" s="9" t="s">
        <v>330</v>
      </c>
      <c r="B23" s="1">
        <f t="shared" si="0"/>
        <v>42498</v>
      </c>
      <c r="C23" s="13">
        <f t="shared" si="1"/>
        <v>0.04861111111111111</v>
      </c>
      <c r="E23" s="6">
        <f t="shared" si="4"/>
        <v>47.65674738888889</v>
      </c>
      <c r="F23" s="5">
        <f t="shared" si="2"/>
        <v>0.0018867222222222224</v>
      </c>
      <c r="G23" s="14">
        <f t="shared" si="3"/>
        <v>1.00936601</v>
      </c>
    </row>
    <row r="24" spans="1:7" ht="13.5">
      <c r="A24" s="9" t="s">
        <v>331</v>
      </c>
      <c r="B24" s="1">
        <f t="shared" si="0"/>
        <v>42498</v>
      </c>
      <c r="C24" s="13">
        <f t="shared" si="1"/>
        <v>0.05555555555555555</v>
      </c>
      <c r="E24" s="6">
        <f t="shared" si="4"/>
        <v>47.66346758333333</v>
      </c>
      <c r="F24" s="5">
        <f t="shared" si="2"/>
        <v>0.0018869444444444446</v>
      </c>
      <c r="G24" s="14">
        <f t="shared" si="3"/>
        <v>1.00936764</v>
      </c>
    </row>
    <row r="25" spans="1:7" ht="13.5">
      <c r="A25" s="9" t="s">
        <v>332</v>
      </c>
      <c r="B25" s="1">
        <f t="shared" si="0"/>
        <v>42498</v>
      </c>
      <c r="C25" s="13">
        <f t="shared" si="1"/>
        <v>0.0625</v>
      </c>
      <c r="E25" s="6">
        <f t="shared" si="4"/>
        <v>47.67018772222222</v>
      </c>
      <c r="F25" s="5">
        <f t="shared" si="2"/>
        <v>0.0018871666666666668</v>
      </c>
      <c r="G25" s="14">
        <f t="shared" si="3"/>
        <v>1.00936927</v>
      </c>
    </row>
    <row r="26" spans="1:7" ht="13.5">
      <c r="A26" s="9" t="s">
        <v>333</v>
      </c>
      <c r="B26" s="1">
        <f t="shared" si="0"/>
        <v>42498</v>
      </c>
      <c r="C26" s="13">
        <f t="shared" si="1"/>
        <v>0.06944444444444443</v>
      </c>
      <c r="E26" s="6">
        <f t="shared" si="4"/>
        <v>47.67690783333333</v>
      </c>
      <c r="F26" s="5">
        <f t="shared" si="2"/>
        <v>0.001887388888888889</v>
      </c>
      <c r="G26" s="14">
        <f t="shared" si="3"/>
        <v>1.0093709</v>
      </c>
    </row>
    <row r="27" spans="1:7" ht="13.5">
      <c r="A27" s="9" t="s">
        <v>334</v>
      </c>
      <c r="B27" s="1">
        <f t="shared" si="0"/>
        <v>42498</v>
      </c>
      <c r="C27" s="13">
        <f t="shared" si="1"/>
        <v>0.0763888888888889</v>
      </c>
      <c r="E27" s="6">
        <f t="shared" si="4"/>
        <v>47.68362794444444</v>
      </c>
      <c r="F27" s="5">
        <f t="shared" si="2"/>
        <v>0.0018876111111111112</v>
      </c>
      <c r="G27" s="14">
        <f t="shared" si="3"/>
        <v>1.00937253</v>
      </c>
    </row>
    <row r="28" spans="1:7" ht="13.5">
      <c r="A28" s="9" t="s">
        <v>335</v>
      </c>
      <c r="B28" s="1">
        <f t="shared" si="0"/>
        <v>42498</v>
      </c>
      <c r="C28" s="13">
        <f t="shared" si="1"/>
        <v>0.08333333333333333</v>
      </c>
      <c r="E28" s="6">
        <f t="shared" si="4"/>
        <v>47.69034802777777</v>
      </c>
      <c r="F28" s="5">
        <f t="shared" si="2"/>
        <v>0.0018878333333333334</v>
      </c>
      <c r="G28" s="14">
        <f t="shared" si="3"/>
        <v>1.00937416</v>
      </c>
    </row>
    <row r="29" spans="1:7" ht="13.5">
      <c r="A29" s="9" t="s">
        <v>336</v>
      </c>
      <c r="B29" s="1">
        <f t="shared" si="0"/>
        <v>42498</v>
      </c>
      <c r="C29" s="13">
        <f t="shared" si="1"/>
        <v>0.09027777777777778</v>
      </c>
      <c r="E29" s="6">
        <f t="shared" si="4"/>
        <v>47.69706808333333</v>
      </c>
      <c r="F29" s="5">
        <f t="shared" si="2"/>
        <v>0.0018880555555555556</v>
      </c>
      <c r="G29" s="14">
        <f t="shared" si="3"/>
        <v>1.00937579</v>
      </c>
    </row>
    <row r="30" spans="1:7" ht="13.5">
      <c r="A30" s="9" t="s">
        <v>337</v>
      </c>
      <c r="B30" s="1">
        <f t="shared" si="0"/>
        <v>42498</v>
      </c>
      <c r="C30" s="13">
        <f t="shared" si="1"/>
        <v>0.09722222222222222</v>
      </c>
      <c r="E30" s="6">
        <f t="shared" si="4"/>
        <v>47.703788111111116</v>
      </c>
      <c r="F30" s="5">
        <f t="shared" si="2"/>
        <v>0.0018882777777777776</v>
      </c>
      <c r="G30" s="14">
        <f t="shared" si="3"/>
        <v>1.00937741</v>
      </c>
    </row>
    <row r="31" spans="1:7" ht="13.5">
      <c r="A31" s="9" t="s">
        <v>338</v>
      </c>
      <c r="B31" s="1">
        <f t="shared" si="0"/>
        <v>42498</v>
      </c>
      <c r="C31" s="13">
        <f t="shared" si="1"/>
        <v>0.10416666666666667</v>
      </c>
      <c r="E31" s="6">
        <f t="shared" si="4"/>
        <v>47.71050811111111</v>
      </c>
      <c r="F31" s="5">
        <f t="shared" si="2"/>
        <v>0.0018885000000000002</v>
      </c>
      <c r="G31" s="14">
        <f t="shared" si="3"/>
        <v>1.00937904</v>
      </c>
    </row>
    <row r="32" spans="1:7" ht="13.5">
      <c r="A32" s="9" t="s">
        <v>339</v>
      </c>
      <c r="B32" s="1">
        <f t="shared" si="0"/>
        <v>42498</v>
      </c>
      <c r="C32" s="13">
        <f t="shared" si="1"/>
        <v>0.1111111111111111</v>
      </c>
      <c r="E32" s="6">
        <f t="shared" si="4"/>
        <v>47.71722811111111</v>
      </c>
      <c r="F32" s="5">
        <f t="shared" si="2"/>
        <v>0.0018886944444444444</v>
      </c>
      <c r="G32" s="14">
        <f t="shared" si="3"/>
        <v>1.00938067</v>
      </c>
    </row>
    <row r="33" spans="1:7" ht="13.5">
      <c r="A33" s="9" t="s">
        <v>340</v>
      </c>
      <c r="B33" s="1">
        <f t="shared" si="0"/>
        <v>42498</v>
      </c>
      <c r="C33" s="13">
        <f t="shared" si="1"/>
        <v>0.11805555555555557</v>
      </c>
      <c r="E33" s="6">
        <f t="shared" si="4"/>
        <v>47.72394805555556</v>
      </c>
      <c r="F33" s="5">
        <f t="shared" si="2"/>
        <v>0.0018889166666666666</v>
      </c>
      <c r="G33" s="14">
        <f t="shared" si="3"/>
        <v>1.0093823</v>
      </c>
    </row>
    <row r="34" spans="1:7" ht="13.5">
      <c r="A34" s="9" t="s">
        <v>341</v>
      </c>
      <c r="B34" s="1">
        <f t="shared" si="0"/>
        <v>42498</v>
      </c>
      <c r="C34" s="13">
        <f t="shared" si="1"/>
        <v>0.125</v>
      </c>
      <c r="E34" s="6">
        <f t="shared" si="4"/>
        <v>47.730668</v>
      </c>
      <c r="F34" s="5">
        <f t="shared" si="2"/>
        <v>0.001889138888888889</v>
      </c>
      <c r="G34" s="14">
        <f t="shared" si="3"/>
        <v>1.00938392</v>
      </c>
    </row>
    <row r="35" spans="1:7" ht="13.5">
      <c r="A35" s="9" t="s">
        <v>342</v>
      </c>
      <c r="B35" s="1">
        <f t="shared" si="0"/>
        <v>42498</v>
      </c>
      <c r="C35" s="13">
        <f t="shared" si="1"/>
        <v>0.13194444444444445</v>
      </c>
      <c r="E35" s="6">
        <f t="shared" si="4"/>
        <v>47.73738791666667</v>
      </c>
      <c r="F35" s="5">
        <f t="shared" si="2"/>
        <v>0.0018893611111111112</v>
      </c>
      <c r="G35" s="14">
        <f t="shared" si="3"/>
        <v>1.00938555</v>
      </c>
    </row>
    <row r="36" spans="1:7" ht="13.5">
      <c r="A36" s="9" t="s">
        <v>343</v>
      </c>
      <c r="B36" s="1">
        <f t="shared" si="0"/>
        <v>42498</v>
      </c>
      <c r="C36" s="13">
        <f t="shared" si="1"/>
        <v>0.1388888888888889</v>
      </c>
      <c r="E36" s="6">
        <f t="shared" si="4"/>
        <v>47.74410780555556</v>
      </c>
      <c r="F36" s="5">
        <f t="shared" si="2"/>
        <v>0.0018895833333333334</v>
      </c>
      <c r="G36" s="14">
        <f t="shared" si="3"/>
        <v>1.00938718</v>
      </c>
    </row>
    <row r="37" spans="1:7" ht="13.5">
      <c r="A37" s="9" t="s">
        <v>344</v>
      </c>
      <c r="B37" s="1">
        <f t="shared" si="0"/>
        <v>42498</v>
      </c>
      <c r="C37" s="13">
        <f t="shared" si="1"/>
        <v>0.14583333333333334</v>
      </c>
      <c r="E37" s="6">
        <f t="shared" si="4"/>
        <v>47.750827666666666</v>
      </c>
      <c r="F37" s="5">
        <f t="shared" si="2"/>
        <v>0.001889777777777778</v>
      </c>
      <c r="G37" s="14">
        <f t="shared" si="3"/>
        <v>1.0093888</v>
      </c>
    </row>
    <row r="38" spans="1:7" ht="13.5">
      <c r="A38" s="9" t="s">
        <v>345</v>
      </c>
      <c r="B38" s="1">
        <f t="shared" si="0"/>
        <v>42498</v>
      </c>
      <c r="C38" s="13">
        <f t="shared" si="1"/>
        <v>0.15277777777777776</v>
      </c>
      <c r="E38" s="6">
        <f t="shared" si="4"/>
        <v>47.75754752777778</v>
      </c>
      <c r="F38" s="5">
        <f t="shared" si="2"/>
        <v>0.00189</v>
      </c>
      <c r="G38" s="14">
        <f t="shared" si="3"/>
        <v>1.00939043</v>
      </c>
    </row>
    <row r="39" spans="1:7" ht="13.5">
      <c r="A39" s="9" t="s">
        <v>346</v>
      </c>
      <c r="B39" s="1">
        <f t="shared" si="0"/>
        <v>42498</v>
      </c>
      <c r="C39" s="13">
        <f t="shared" si="1"/>
        <v>0.15972222222222224</v>
      </c>
      <c r="E39" s="6">
        <f t="shared" si="4"/>
        <v>47.764267333333336</v>
      </c>
      <c r="F39" s="5">
        <f t="shared" si="2"/>
        <v>0.0018902222222222222</v>
      </c>
      <c r="G39" s="14">
        <f t="shared" si="3"/>
        <v>1.00939206</v>
      </c>
    </row>
    <row r="40" spans="1:7" ht="13.5">
      <c r="A40" s="9" t="s">
        <v>347</v>
      </c>
      <c r="B40" s="1">
        <f t="shared" si="0"/>
        <v>42498</v>
      </c>
      <c r="C40" s="13">
        <f t="shared" si="1"/>
        <v>0.16666666666666666</v>
      </c>
      <c r="E40" s="6">
        <f t="shared" si="4"/>
        <v>47.77098713888889</v>
      </c>
      <c r="F40" s="5">
        <f t="shared" si="2"/>
        <v>0.0018904444444444444</v>
      </c>
      <c r="G40" s="14">
        <f t="shared" si="3"/>
        <v>1.00939368</v>
      </c>
    </row>
    <row r="41" spans="1:7" ht="13.5">
      <c r="A41" s="9" t="s">
        <v>348</v>
      </c>
      <c r="B41" s="1">
        <f t="shared" si="0"/>
        <v>42498</v>
      </c>
      <c r="C41" s="13">
        <f t="shared" si="1"/>
        <v>0.17361111111111113</v>
      </c>
      <c r="E41" s="6">
        <f t="shared" si="4"/>
        <v>47.777706916666666</v>
      </c>
      <c r="F41" s="5">
        <f t="shared" si="2"/>
        <v>0.001890638888888889</v>
      </c>
      <c r="G41" s="14">
        <f t="shared" si="3"/>
        <v>1.00939531</v>
      </c>
    </row>
    <row r="42" spans="1:7" ht="13.5">
      <c r="A42" s="9" t="s">
        <v>349</v>
      </c>
      <c r="B42" s="1">
        <f t="shared" si="0"/>
        <v>42498</v>
      </c>
      <c r="C42" s="13">
        <f t="shared" si="1"/>
        <v>0.18055555555555555</v>
      </c>
      <c r="E42" s="6">
        <f t="shared" si="4"/>
        <v>47.78442666666666</v>
      </c>
      <c r="F42" s="5">
        <f t="shared" si="2"/>
        <v>0.0018908611111111112</v>
      </c>
      <c r="G42" s="14">
        <f t="shared" si="3"/>
        <v>1.00939693</v>
      </c>
    </row>
    <row r="43" spans="1:7" ht="13.5">
      <c r="A43" s="9" t="s">
        <v>350</v>
      </c>
      <c r="B43" s="1">
        <f t="shared" si="0"/>
        <v>42498</v>
      </c>
      <c r="C43" s="13">
        <f t="shared" si="1"/>
        <v>0.1875</v>
      </c>
      <c r="E43" s="6">
        <f t="shared" si="4"/>
        <v>47.79114638888889</v>
      </c>
      <c r="F43" s="5">
        <f t="shared" si="2"/>
        <v>0.0018910833333333334</v>
      </c>
      <c r="G43" s="14">
        <f t="shared" si="3"/>
        <v>1.00939856</v>
      </c>
    </row>
    <row r="44" spans="1:7" ht="13.5">
      <c r="A44" s="9" t="s">
        <v>351</v>
      </c>
      <c r="B44" s="1">
        <f t="shared" si="0"/>
        <v>42498</v>
      </c>
      <c r="C44" s="13">
        <f t="shared" si="1"/>
        <v>0.19444444444444445</v>
      </c>
      <c r="E44" s="6">
        <f t="shared" si="4"/>
        <v>47.79786608333333</v>
      </c>
      <c r="F44" s="5">
        <f t="shared" si="2"/>
        <v>0.0018912777777777777</v>
      </c>
      <c r="G44" s="14">
        <f t="shared" si="3"/>
        <v>1.00940018</v>
      </c>
    </row>
    <row r="45" spans="1:7" ht="13.5">
      <c r="A45" s="9" t="s">
        <v>352</v>
      </c>
      <c r="B45" s="1">
        <f t="shared" si="0"/>
        <v>42498</v>
      </c>
      <c r="C45" s="13">
        <f t="shared" si="1"/>
        <v>0.20138888888888887</v>
      </c>
      <c r="E45" s="6">
        <f t="shared" si="4"/>
        <v>47.804585777777774</v>
      </c>
      <c r="F45" s="5">
        <f t="shared" si="2"/>
        <v>0.0018915</v>
      </c>
      <c r="G45" s="14">
        <f t="shared" si="3"/>
        <v>1.00940181</v>
      </c>
    </row>
    <row r="46" spans="1:7" ht="13.5">
      <c r="A46" s="9" t="s">
        <v>353</v>
      </c>
      <c r="B46" s="1">
        <f t="shared" si="0"/>
        <v>42498</v>
      </c>
      <c r="C46" s="13">
        <f t="shared" si="1"/>
        <v>0.20833333333333334</v>
      </c>
      <c r="E46" s="6">
        <f t="shared" si="4"/>
        <v>47.81130544444444</v>
      </c>
      <c r="F46" s="5">
        <f t="shared" si="2"/>
        <v>0.0018917222222222222</v>
      </c>
      <c r="G46" s="14">
        <f t="shared" si="3"/>
        <v>1.00940343</v>
      </c>
    </row>
    <row r="47" spans="1:7" ht="13.5">
      <c r="A47" s="9" t="s">
        <v>354</v>
      </c>
      <c r="B47" s="1">
        <f t="shared" si="0"/>
        <v>42498</v>
      </c>
      <c r="C47" s="13">
        <f t="shared" si="1"/>
        <v>0.2152777777777778</v>
      </c>
      <c r="E47" s="6">
        <f t="shared" si="4"/>
        <v>47.81802505555556</v>
      </c>
      <c r="F47" s="5">
        <f t="shared" si="2"/>
        <v>0.0018919166666666667</v>
      </c>
      <c r="G47" s="14">
        <f t="shared" si="3"/>
        <v>1.00940506</v>
      </c>
    </row>
    <row r="48" spans="1:7" ht="13.5">
      <c r="A48" s="9" t="s">
        <v>355</v>
      </c>
      <c r="B48" s="1">
        <f t="shared" si="0"/>
        <v>42498</v>
      </c>
      <c r="C48" s="13">
        <f t="shared" si="1"/>
        <v>0.2222222222222222</v>
      </c>
      <c r="E48" s="6">
        <f t="shared" si="4"/>
        <v>47.82474466666667</v>
      </c>
      <c r="F48" s="5">
        <f t="shared" si="2"/>
        <v>0.001892138888888889</v>
      </c>
      <c r="G48" s="14">
        <f t="shared" si="3"/>
        <v>1.00940668</v>
      </c>
    </row>
    <row r="49" spans="1:7" ht="13.5">
      <c r="A49" s="9" t="s">
        <v>356</v>
      </c>
      <c r="B49" s="1">
        <f t="shared" si="0"/>
        <v>42498</v>
      </c>
      <c r="C49" s="13">
        <f t="shared" si="1"/>
        <v>0.22916666666666666</v>
      </c>
      <c r="E49" s="6">
        <f t="shared" si="4"/>
        <v>47.83146427777778</v>
      </c>
      <c r="F49" s="5">
        <f t="shared" si="2"/>
        <v>0.0018923333333333333</v>
      </c>
      <c r="G49" s="14">
        <f t="shared" si="3"/>
        <v>1.00940831</v>
      </c>
    </row>
    <row r="50" spans="1:7" ht="13.5">
      <c r="A50" s="9" t="s">
        <v>357</v>
      </c>
      <c r="B50" s="1">
        <f t="shared" si="0"/>
        <v>42498</v>
      </c>
      <c r="C50" s="13">
        <f t="shared" si="1"/>
        <v>0.23611111111111113</v>
      </c>
      <c r="E50" s="6">
        <f t="shared" si="4"/>
        <v>47.83818383333334</v>
      </c>
      <c r="F50" s="5">
        <f t="shared" si="2"/>
        <v>0.0018925555555555555</v>
      </c>
      <c r="G50" s="14">
        <f t="shared" si="3"/>
        <v>1.00940993</v>
      </c>
    </row>
    <row r="51" spans="1:7" ht="13.5">
      <c r="A51" s="9" t="s">
        <v>358</v>
      </c>
      <c r="B51" s="1">
        <f t="shared" si="0"/>
        <v>42498</v>
      </c>
      <c r="C51" s="13">
        <f t="shared" si="1"/>
        <v>0.24305555555555555</v>
      </c>
      <c r="E51" s="6">
        <f t="shared" si="4"/>
        <v>47.844903361111115</v>
      </c>
      <c r="F51" s="5">
        <f t="shared" si="2"/>
        <v>0.0018927500000000001</v>
      </c>
      <c r="G51" s="14">
        <f t="shared" si="3"/>
        <v>1.00941155</v>
      </c>
    </row>
    <row r="52" spans="1:7" ht="13.5">
      <c r="A52" s="9" t="s">
        <v>359</v>
      </c>
      <c r="B52" s="1">
        <f t="shared" si="0"/>
        <v>42498</v>
      </c>
      <c r="C52" s="13">
        <f t="shared" si="1"/>
        <v>0.25</v>
      </c>
      <c r="E52" s="6">
        <f t="shared" si="4"/>
        <v>47.85162288888889</v>
      </c>
      <c r="F52" s="5">
        <f t="shared" si="2"/>
        <v>0.0018929722222222223</v>
      </c>
      <c r="G52" s="14">
        <f t="shared" si="3"/>
        <v>1.00941318</v>
      </c>
    </row>
    <row r="53" spans="1:7" ht="13.5">
      <c r="A53" s="9" t="s">
        <v>360</v>
      </c>
      <c r="B53" s="1">
        <f t="shared" si="0"/>
        <v>42498</v>
      </c>
      <c r="C53" s="13">
        <f t="shared" si="1"/>
        <v>0.2569444444444445</v>
      </c>
      <c r="E53" s="6">
        <f t="shared" si="4"/>
        <v>47.85834238888889</v>
      </c>
      <c r="F53" s="5">
        <f t="shared" si="2"/>
        <v>0.0018931666666666667</v>
      </c>
      <c r="G53" s="14">
        <f t="shared" si="3"/>
        <v>1.0094148</v>
      </c>
    </row>
    <row r="54" spans="1:7" ht="13.5">
      <c r="A54" s="9" t="s">
        <v>361</v>
      </c>
      <c r="B54" s="1">
        <f t="shared" si="0"/>
        <v>42498</v>
      </c>
      <c r="C54" s="13">
        <f t="shared" si="1"/>
        <v>0.2638888888888889</v>
      </c>
      <c r="E54" s="6">
        <f t="shared" si="4"/>
        <v>47.865061861111116</v>
      </c>
      <c r="F54" s="5">
        <f t="shared" si="2"/>
        <v>0.001893388888888889</v>
      </c>
      <c r="G54" s="14">
        <f t="shared" si="3"/>
        <v>1.00941642</v>
      </c>
    </row>
    <row r="55" spans="1:7" ht="13.5">
      <c r="A55" s="9" t="s">
        <v>362</v>
      </c>
      <c r="B55" s="1">
        <f t="shared" si="0"/>
        <v>42498</v>
      </c>
      <c r="C55" s="13">
        <f t="shared" si="1"/>
        <v>0.2708333333333333</v>
      </c>
      <c r="E55" s="6">
        <f t="shared" si="4"/>
        <v>47.87178130555556</v>
      </c>
      <c r="F55" s="5">
        <f t="shared" si="2"/>
        <v>0.0018935833333333335</v>
      </c>
      <c r="G55" s="14">
        <f t="shared" si="3"/>
        <v>1.00941805</v>
      </c>
    </row>
    <row r="56" spans="1:7" ht="13.5">
      <c r="A56" s="9" t="s">
        <v>363</v>
      </c>
      <c r="B56" s="1">
        <f t="shared" si="0"/>
        <v>42498</v>
      </c>
      <c r="C56" s="13">
        <f t="shared" si="1"/>
        <v>0.2777777777777778</v>
      </c>
      <c r="E56" s="6">
        <f t="shared" si="4"/>
        <v>47.87850072222222</v>
      </c>
      <c r="F56" s="5">
        <f t="shared" si="2"/>
        <v>0.0018938055555555557</v>
      </c>
      <c r="G56" s="14">
        <f t="shared" si="3"/>
        <v>1.00941967</v>
      </c>
    </row>
    <row r="57" spans="1:7" ht="13.5">
      <c r="A57" s="9" t="s">
        <v>364</v>
      </c>
      <c r="B57" s="1">
        <f t="shared" si="0"/>
        <v>42498</v>
      </c>
      <c r="C57" s="13">
        <f t="shared" si="1"/>
        <v>0.2847222222222222</v>
      </c>
      <c r="E57" s="6">
        <f t="shared" si="4"/>
        <v>47.88522013888889</v>
      </c>
      <c r="F57" s="5">
        <f t="shared" si="2"/>
        <v>0.0018939999999999999</v>
      </c>
      <c r="G57" s="14">
        <f t="shared" si="3"/>
        <v>1.00942129</v>
      </c>
    </row>
    <row r="58" spans="1:7" ht="13.5">
      <c r="A58" s="9" t="s">
        <v>365</v>
      </c>
      <c r="B58" s="1">
        <f t="shared" si="0"/>
        <v>42498</v>
      </c>
      <c r="C58" s="13">
        <f t="shared" si="1"/>
        <v>0.2916666666666667</v>
      </c>
      <c r="E58" s="6">
        <f t="shared" si="4"/>
        <v>47.8919395</v>
      </c>
      <c r="F58" s="5">
        <f t="shared" si="2"/>
        <v>0.0018942222222222223</v>
      </c>
      <c r="G58" s="14">
        <f t="shared" si="3"/>
        <v>1.00942291</v>
      </c>
    </row>
    <row r="59" spans="1:7" ht="13.5">
      <c r="A59" s="9" t="s">
        <v>366</v>
      </c>
      <c r="B59" s="1">
        <f t="shared" si="0"/>
        <v>42498</v>
      </c>
      <c r="C59" s="13">
        <f t="shared" si="1"/>
        <v>0.2986111111111111</v>
      </c>
      <c r="E59" s="6">
        <f t="shared" si="4"/>
        <v>47.89865886111111</v>
      </c>
      <c r="F59" s="5">
        <f t="shared" si="2"/>
        <v>0.0018944166666666666</v>
      </c>
      <c r="G59" s="14">
        <f t="shared" si="3"/>
        <v>1.00942454</v>
      </c>
    </row>
    <row r="60" spans="1:7" ht="13.5">
      <c r="A60" s="9" t="s">
        <v>367</v>
      </c>
      <c r="B60" s="1">
        <f t="shared" si="0"/>
        <v>42498</v>
      </c>
      <c r="C60" s="13">
        <f t="shared" si="1"/>
        <v>0.3055555555555555</v>
      </c>
      <c r="E60" s="6">
        <f t="shared" si="4"/>
        <v>47.905378194444445</v>
      </c>
      <c r="F60" s="5">
        <f t="shared" si="2"/>
        <v>0.001894638888888889</v>
      </c>
      <c r="G60" s="14">
        <f t="shared" si="3"/>
        <v>1.00942616</v>
      </c>
    </row>
    <row r="61" spans="1:7" ht="13.5">
      <c r="A61" s="9" t="s">
        <v>368</v>
      </c>
      <c r="B61" s="1">
        <f t="shared" si="0"/>
        <v>42498</v>
      </c>
      <c r="C61" s="13">
        <f t="shared" si="1"/>
        <v>0.3125</v>
      </c>
      <c r="E61" s="6">
        <f t="shared" si="4"/>
        <v>47.9120975</v>
      </c>
      <c r="F61" s="5">
        <f t="shared" si="2"/>
        <v>0.0018948333333333332</v>
      </c>
      <c r="G61" s="14">
        <f t="shared" si="3"/>
        <v>1.00942778</v>
      </c>
    </row>
    <row r="62" spans="1:7" ht="13.5">
      <c r="A62" s="9" t="s">
        <v>369</v>
      </c>
      <c r="B62" s="1">
        <f t="shared" si="0"/>
        <v>42498</v>
      </c>
      <c r="C62" s="13">
        <f t="shared" si="1"/>
        <v>0.3194444444444445</v>
      </c>
      <c r="E62" s="6">
        <f t="shared" si="4"/>
        <v>47.91881677777778</v>
      </c>
      <c r="F62" s="5">
        <f t="shared" si="2"/>
        <v>0.0018950277777777778</v>
      </c>
      <c r="G62" s="14">
        <f t="shared" si="3"/>
        <v>1.0094294</v>
      </c>
    </row>
    <row r="63" spans="1:7" ht="13.5">
      <c r="A63" s="9" t="s">
        <v>370</v>
      </c>
      <c r="B63" s="1">
        <f t="shared" si="0"/>
        <v>42498</v>
      </c>
      <c r="C63" s="13">
        <f t="shared" si="1"/>
        <v>0.3263888888888889</v>
      </c>
      <c r="E63" s="6">
        <f t="shared" si="4"/>
        <v>47.925536055555554</v>
      </c>
      <c r="F63" s="5">
        <f t="shared" si="2"/>
        <v>0.00189525</v>
      </c>
      <c r="G63" s="14">
        <f t="shared" si="3"/>
        <v>1.00943102</v>
      </c>
    </row>
    <row r="64" spans="1:7" ht="13.5">
      <c r="A64" s="9" t="s">
        <v>371</v>
      </c>
      <c r="B64" s="1">
        <f t="shared" si="0"/>
        <v>42498</v>
      </c>
      <c r="C64" s="13">
        <f t="shared" si="1"/>
        <v>0.3333333333333333</v>
      </c>
      <c r="E64" s="6">
        <f t="shared" si="4"/>
        <v>47.93225527777778</v>
      </c>
      <c r="F64" s="5">
        <f t="shared" si="2"/>
        <v>0.0018954444444444444</v>
      </c>
      <c r="G64" s="14">
        <f t="shared" si="3"/>
        <v>1.00943264</v>
      </c>
    </row>
    <row r="65" spans="1:7" ht="13.5">
      <c r="A65" s="9" t="s">
        <v>372</v>
      </c>
      <c r="B65" s="1">
        <f t="shared" si="0"/>
        <v>42498</v>
      </c>
      <c r="C65" s="13">
        <f t="shared" si="1"/>
        <v>0.34027777777777773</v>
      </c>
      <c r="E65" s="6">
        <f t="shared" si="4"/>
        <v>47.93897449999999</v>
      </c>
      <c r="F65" s="5">
        <f t="shared" si="2"/>
        <v>0.001895638888888889</v>
      </c>
      <c r="G65" s="14">
        <f t="shared" si="3"/>
        <v>1.00943427</v>
      </c>
    </row>
    <row r="66" spans="1:7" ht="13.5">
      <c r="A66" s="9" t="s">
        <v>373</v>
      </c>
      <c r="B66" s="1">
        <f t="shared" si="0"/>
        <v>42498</v>
      </c>
      <c r="C66" s="13">
        <f t="shared" si="1"/>
        <v>0.34722222222222227</v>
      </c>
      <c r="E66" s="6">
        <f t="shared" si="4"/>
        <v>47.945693694444444</v>
      </c>
      <c r="F66" s="5">
        <f t="shared" si="2"/>
        <v>0.0018958333333333334</v>
      </c>
      <c r="G66" s="14">
        <f t="shared" si="3"/>
        <v>1.00943589</v>
      </c>
    </row>
    <row r="67" spans="1:7" ht="13.5">
      <c r="A67" s="9" t="s">
        <v>374</v>
      </c>
      <c r="B67" s="1">
        <f t="shared" si="0"/>
        <v>42498</v>
      </c>
      <c r="C67" s="13">
        <f t="shared" si="1"/>
        <v>0.3541666666666667</v>
      </c>
      <c r="E67" s="6">
        <f t="shared" si="4"/>
        <v>47.952412861111114</v>
      </c>
      <c r="F67" s="5">
        <f t="shared" si="2"/>
        <v>0.0018960555555555556</v>
      </c>
      <c r="G67" s="14">
        <f t="shared" si="3"/>
        <v>1.00943751</v>
      </c>
    </row>
    <row r="68" spans="1:7" ht="13.5">
      <c r="A68" s="9" t="s">
        <v>375</v>
      </c>
      <c r="B68" s="1">
        <f t="shared" si="0"/>
        <v>42498</v>
      </c>
      <c r="C68" s="13">
        <f t="shared" si="1"/>
        <v>0.3611111111111111</v>
      </c>
      <c r="E68" s="6">
        <f t="shared" si="4"/>
        <v>47.959132000000004</v>
      </c>
      <c r="F68" s="5">
        <f t="shared" si="2"/>
        <v>0.0018962500000000001</v>
      </c>
      <c r="G68" s="14">
        <f t="shared" si="3"/>
        <v>1.00943913</v>
      </c>
    </row>
    <row r="69" spans="1:7" ht="13.5">
      <c r="A69" s="9" t="s">
        <v>376</v>
      </c>
      <c r="B69" s="1">
        <f t="shared" si="0"/>
        <v>42498</v>
      </c>
      <c r="C69" s="13">
        <f t="shared" si="1"/>
        <v>0.3680555555555556</v>
      </c>
      <c r="E69" s="6">
        <f t="shared" si="4"/>
        <v>47.965851111111114</v>
      </c>
      <c r="F69" s="5">
        <f t="shared" si="2"/>
        <v>0.0018964444444444445</v>
      </c>
      <c r="G69" s="14">
        <f t="shared" si="3"/>
        <v>1.00944075</v>
      </c>
    </row>
    <row r="70" spans="1:7" ht="13.5">
      <c r="A70" s="9" t="s">
        <v>377</v>
      </c>
      <c r="B70" s="1">
        <f t="shared" si="0"/>
        <v>42498</v>
      </c>
      <c r="C70" s="13">
        <f t="shared" si="1"/>
        <v>0.375</v>
      </c>
      <c r="E70" s="6">
        <f t="shared" si="4"/>
        <v>47.972570222222224</v>
      </c>
      <c r="F70" s="5">
        <f t="shared" si="2"/>
        <v>0.0018966388888888887</v>
      </c>
      <c r="G70" s="14">
        <f t="shared" si="3"/>
        <v>1.00944237</v>
      </c>
    </row>
    <row r="71" spans="1:7" ht="13.5">
      <c r="A71" s="9" t="s">
        <v>378</v>
      </c>
      <c r="B71" s="1">
        <f t="shared" si="0"/>
        <v>42498</v>
      </c>
      <c r="C71" s="13">
        <f t="shared" si="1"/>
        <v>0.3819444444444444</v>
      </c>
      <c r="E71" s="6">
        <f t="shared" si="4"/>
        <v>47.97928927777778</v>
      </c>
      <c r="F71" s="5">
        <f t="shared" si="2"/>
        <v>0.0018968611111111113</v>
      </c>
      <c r="G71" s="14">
        <f t="shared" si="3"/>
        <v>1.00944399</v>
      </c>
    </row>
    <row r="72" spans="1:7" ht="13.5">
      <c r="A72" s="9" t="s">
        <v>379</v>
      </c>
      <c r="B72" s="1">
        <f t="shared" si="0"/>
        <v>42498</v>
      </c>
      <c r="C72" s="13">
        <f t="shared" si="1"/>
        <v>0.3888888888888889</v>
      </c>
      <c r="E72" s="6">
        <f t="shared" si="4"/>
        <v>47.98600833333334</v>
      </c>
      <c r="F72" s="5">
        <f t="shared" si="2"/>
        <v>0.0018970555555555555</v>
      </c>
      <c r="G72" s="14">
        <f t="shared" si="3"/>
        <v>1.00944561</v>
      </c>
    </row>
    <row r="73" spans="1:7" ht="13.5">
      <c r="A73" s="9" t="s">
        <v>380</v>
      </c>
      <c r="B73" s="1">
        <f t="shared" si="0"/>
        <v>42498</v>
      </c>
      <c r="C73" s="13">
        <f t="shared" si="1"/>
        <v>0.3958333333333333</v>
      </c>
      <c r="E73" s="6">
        <f t="shared" si="4"/>
        <v>47.992727361111115</v>
      </c>
      <c r="F73" s="5">
        <f t="shared" si="2"/>
        <v>0.0018972499999999998</v>
      </c>
      <c r="G73" s="14">
        <f t="shared" si="3"/>
        <v>1.00944722</v>
      </c>
    </row>
    <row r="74" spans="1:7" ht="13.5">
      <c r="A74" s="9" t="s">
        <v>381</v>
      </c>
      <c r="B74" s="1">
        <f t="shared" si="0"/>
        <v>42498</v>
      </c>
      <c r="C74" s="13">
        <f t="shared" si="1"/>
        <v>0.40277777777777773</v>
      </c>
      <c r="E74" s="6">
        <f t="shared" si="4"/>
        <v>47.99944636111111</v>
      </c>
      <c r="F74" s="5">
        <f t="shared" si="2"/>
        <v>0.0018974444444444444</v>
      </c>
      <c r="G74" s="14">
        <f t="shared" si="3"/>
        <v>1.00944884</v>
      </c>
    </row>
    <row r="75" spans="1:7" ht="13.5">
      <c r="A75" s="9" t="s">
        <v>382</v>
      </c>
      <c r="B75" s="1">
        <f t="shared" si="0"/>
        <v>42498</v>
      </c>
      <c r="C75" s="13">
        <f t="shared" si="1"/>
        <v>0.40972222222222227</v>
      </c>
      <c r="E75" s="6">
        <f t="shared" si="4"/>
        <v>48.006165333333335</v>
      </c>
      <c r="F75" s="5">
        <f t="shared" si="2"/>
        <v>0.001897638888888889</v>
      </c>
      <c r="G75" s="14">
        <f t="shared" si="3"/>
        <v>1.00945046</v>
      </c>
    </row>
    <row r="76" spans="1:7" ht="13.5">
      <c r="A76" s="9" t="s">
        <v>383</v>
      </c>
      <c r="B76" s="1">
        <f t="shared" si="0"/>
        <v>42498</v>
      </c>
      <c r="C76" s="13">
        <f t="shared" si="1"/>
        <v>0.4166666666666667</v>
      </c>
      <c r="E76" s="6">
        <f t="shared" si="4"/>
        <v>48.01288430555555</v>
      </c>
      <c r="F76" s="5">
        <f t="shared" si="2"/>
        <v>0.0018978333333333334</v>
      </c>
      <c r="G76" s="14">
        <f t="shared" si="3"/>
        <v>1.00945208</v>
      </c>
    </row>
    <row r="77" spans="1:7" ht="13.5">
      <c r="A77" s="9" t="s">
        <v>384</v>
      </c>
      <c r="B77" s="1">
        <f t="shared" si="0"/>
        <v>42498</v>
      </c>
      <c r="C77" s="13">
        <f t="shared" si="1"/>
        <v>0.4236111111111111</v>
      </c>
      <c r="E77" s="6">
        <f t="shared" si="4"/>
        <v>48.01960322222222</v>
      </c>
      <c r="F77" s="5">
        <f t="shared" si="2"/>
        <v>0.001898027777777778</v>
      </c>
      <c r="G77" s="14">
        <f t="shared" si="3"/>
        <v>1.0094537</v>
      </c>
    </row>
    <row r="78" spans="1:7" ht="13.5">
      <c r="A78" s="9" t="s">
        <v>385</v>
      </c>
      <c r="B78" s="1">
        <f t="shared" si="0"/>
        <v>42498</v>
      </c>
      <c r="C78" s="13">
        <f t="shared" si="1"/>
        <v>0.4305555555555556</v>
      </c>
      <c r="E78" s="6">
        <f t="shared" si="4"/>
        <v>48.02632213888889</v>
      </c>
      <c r="F78" s="5">
        <f t="shared" si="2"/>
        <v>0.0018982222222222222</v>
      </c>
      <c r="G78" s="14">
        <f t="shared" si="3"/>
        <v>1.00945532</v>
      </c>
    </row>
    <row r="79" spans="1:7" ht="13.5">
      <c r="A79" s="9" t="s">
        <v>386</v>
      </c>
      <c r="B79" s="1">
        <f t="shared" si="0"/>
        <v>42498</v>
      </c>
      <c r="C79" s="13">
        <f t="shared" si="1"/>
        <v>0.4375</v>
      </c>
      <c r="E79" s="6">
        <f t="shared" si="4"/>
        <v>48.03304102777778</v>
      </c>
      <c r="F79" s="5">
        <f t="shared" si="2"/>
        <v>0.0018984166666666665</v>
      </c>
      <c r="G79" s="14">
        <f t="shared" si="3"/>
        <v>1.00945694</v>
      </c>
    </row>
    <row r="80" spans="1:7" ht="13.5">
      <c r="A80" s="9" t="s">
        <v>387</v>
      </c>
      <c r="B80" s="1">
        <f aca="true" t="shared" si="5" ref="B80:B143">DATE(FIXED(MID(A80,9,4)),FIXED(MID(A80,4,3)),FIXED(MID(A80,1,3)))</f>
        <v>42498</v>
      </c>
      <c r="C80" s="13">
        <f aca="true" t="shared" si="6" ref="C80:C143">(VALUE(MID(A80,14,2))+VALUE(MID(A80,17,2))/60+VALUE(MID(A80,20,5))/3660)/24</f>
        <v>0.4444444444444444</v>
      </c>
      <c r="E80" s="6">
        <f t="shared" si="4"/>
        <v>48.03975988888889</v>
      </c>
      <c r="F80" s="5">
        <f aca="true" t="shared" si="7" ref="F80:F143">-((VALUE(MID(A80,44,2))+VALUE(MID(A80,47,2))/60+VALUE(MID(A80,50,7))/3600)*(IF(MID(A80,43,1)="-",-1,1)))</f>
        <v>0.0018986388888888887</v>
      </c>
      <c r="G80" s="14">
        <f aca="true" t="shared" si="8" ref="G80:G143">VALUE(MID(A80,60,11))</f>
        <v>1.00945855</v>
      </c>
    </row>
    <row r="81" spans="1:7" ht="13.5">
      <c r="A81" s="9" t="s">
        <v>388</v>
      </c>
      <c r="B81" s="1">
        <f t="shared" si="5"/>
        <v>42498</v>
      </c>
      <c r="C81" s="13">
        <f t="shared" si="6"/>
        <v>0.4513888888888889</v>
      </c>
      <c r="E81" s="6">
        <f aca="true" t="shared" si="9" ref="E81:E144">VALUE(MID(A81,27,3))+VALUE(MID(A81,31,2))/60+VALUE(MID(A81,34,7))/3600</f>
        <v>48.04647872222222</v>
      </c>
      <c r="F81" s="5">
        <f t="shared" si="7"/>
        <v>0.0018988333333333333</v>
      </c>
      <c r="G81" s="14">
        <f t="shared" si="8"/>
        <v>1.00946017</v>
      </c>
    </row>
    <row r="82" spans="1:7" ht="13.5">
      <c r="A82" s="9" t="s">
        <v>389</v>
      </c>
      <c r="B82" s="1">
        <f t="shared" si="5"/>
        <v>42498</v>
      </c>
      <c r="C82" s="13">
        <f t="shared" si="6"/>
        <v>0.4583333333333333</v>
      </c>
      <c r="E82" s="6">
        <f t="shared" si="9"/>
        <v>48.053197527777776</v>
      </c>
      <c r="F82" s="5">
        <f t="shared" si="7"/>
        <v>0.0018990277777777777</v>
      </c>
      <c r="G82" s="14">
        <f t="shared" si="8"/>
        <v>1.00946179</v>
      </c>
    </row>
    <row r="83" spans="1:7" ht="13.5">
      <c r="A83" s="9" t="s">
        <v>390</v>
      </c>
      <c r="B83" s="1">
        <f t="shared" si="5"/>
        <v>42498</v>
      </c>
      <c r="C83" s="13">
        <f t="shared" si="6"/>
        <v>0.46527777777777773</v>
      </c>
      <c r="E83" s="6">
        <f t="shared" si="9"/>
        <v>48.059916333333334</v>
      </c>
      <c r="F83" s="5">
        <f t="shared" si="7"/>
        <v>0.0018992222222222223</v>
      </c>
      <c r="G83" s="14">
        <f t="shared" si="8"/>
        <v>1.0094634</v>
      </c>
    </row>
    <row r="84" spans="1:7" ht="13.5">
      <c r="A84" s="9" t="s">
        <v>391</v>
      </c>
      <c r="B84" s="1">
        <f t="shared" si="5"/>
        <v>42498</v>
      </c>
      <c r="C84" s="13">
        <f t="shared" si="6"/>
        <v>0.47222222222222227</v>
      </c>
      <c r="E84" s="6">
        <f t="shared" si="9"/>
        <v>48.06663508333333</v>
      </c>
      <c r="F84" s="5">
        <f t="shared" si="7"/>
        <v>0.0018994166666666667</v>
      </c>
      <c r="G84" s="14">
        <f t="shared" si="8"/>
        <v>1.00946502</v>
      </c>
    </row>
    <row r="85" spans="1:7" ht="13.5">
      <c r="A85" s="9" t="s">
        <v>392</v>
      </c>
      <c r="B85" s="1">
        <f t="shared" si="5"/>
        <v>42498</v>
      </c>
      <c r="C85" s="13">
        <f t="shared" si="6"/>
        <v>0.4791666666666667</v>
      </c>
      <c r="E85" s="6">
        <f t="shared" si="9"/>
        <v>48.073353833333336</v>
      </c>
      <c r="F85" s="5">
        <f t="shared" si="7"/>
        <v>0.0018995833333333332</v>
      </c>
      <c r="G85" s="14">
        <f t="shared" si="8"/>
        <v>1.00946664</v>
      </c>
    </row>
    <row r="86" spans="1:7" ht="13.5">
      <c r="A86" s="9" t="s">
        <v>393</v>
      </c>
      <c r="B86" s="1">
        <f t="shared" si="5"/>
        <v>42498</v>
      </c>
      <c r="C86" s="13">
        <f t="shared" si="6"/>
        <v>0.4861111111111111</v>
      </c>
      <c r="E86" s="6">
        <f t="shared" si="9"/>
        <v>48.08007255555556</v>
      </c>
      <c r="F86" s="5">
        <f t="shared" si="7"/>
        <v>0.0018997777777777778</v>
      </c>
      <c r="G86" s="14">
        <f t="shared" si="8"/>
        <v>1.00946825</v>
      </c>
    </row>
    <row r="87" spans="1:7" ht="13.5">
      <c r="A87" s="9" t="s">
        <v>394</v>
      </c>
      <c r="B87" s="1">
        <f t="shared" si="5"/>
        <v>42498</v>
      </c>
      <c r="C87" s="13">
        <f t="shared" si="6"/>
        <v>0.4930555555555556</v>
      </c>
      <c r="E87" s="6">
        <f t="shared" si="9"/>
        <v>48.086791250000005</v>
      </c>
      <c r="F87" s="5">
        <f t="shared" si="7"/>
        <v>0.0018999722222222222</v>
      </c>
      <c r="G87" s="14">
        <f t="shared" si="8"/>
        <v>1.00946987</v>
      </c>
    </row>
    <row r="88" spans="1:7" ht="13.5">
      <c r="A88" s="9" t="s">
        <v>395</v>
      </c>
      <c r="B88" s="1">
        <f t="shared" si="5"/>
        <v>42498</v>
      </c>
      <c r="C88" s="13">
        <f t="shared" si="6"/>
        <v>0.5</v>
      </c>
      <c r="E88" s="6">
        <f t="shared" si="9"/>
        <v>48.09350991666667</v>
      </c>
      <c r="F88" s="5">
        <f t="shared" si="7"/>
        <v>0.0019001666666666668</v>
      </c>
      <c r="G88" s="14">
        <f t="shared" si="8"/>
        <v>1.00947149</v>
      </c>
    </row>
    <row r="89" spans="1:7" ht="13.5">
      <c r="A89" s="9" t="s">
        <v>396</v>
      </c>
      <c r="B89" s="1">
        <f t="shared" si="5"/>
        <v>42498</v>
      </c>
      <c r="C89" s="13">
        <f t="shared" si="6"/>
        <v>0.5069444444444444</v>
      </c>
      <c r="E89" s="6">
        <f t="shared" si="9"/>
        <v>48.10022858333333</v>
      </c>
      <c r="F89" s="5">
        <f t="shared" si="7"/>
        <v>0.0019003611111111111</v>
      </c>
      <c r="G89" s="14">
        <f t="shared" si="8"/>
        <v>1.0094731</v>
      </c>
    </row>
    <row r="90" spans="1:7" ht="13.5">
      <c r="A90" s="9" t="s">
        <v>397</v>
      </c>
      <c r="B90" s="1">
        <f t="shared" si="5"/>
        <v>42498</v>
      </c>
      <c r="C90" s="13">
        <f t="shared" si="6"/>
        <v>0.513888888888889</v>
      </c>
      <c r="E90" s="6">
        <f t="shared" si="9"/>
        <v>48.106947194444444</v>
      </c>
      <c r="F90" s="5">
        <f t="shared" si="7"/>
        <v>0.0019005555555555555</v>
      </c>
      <c r="G90" s="14">
        <f t="shared" si="8"/>
        <v>1.00947472</v>
      </c>
    </row>
    <row r="91" spans="1:7" ht="13.5">
      <c r="A91" s="9" t="s">
        <v>398</v>
      </c>
      <c r="B91" s="1">
        <f t="shared" si="5"/>
        <v>42498</v>
      </c>
      <c r="C91" s="13">
        <f t="shared" si="6"/>
        <v>0.5208333333333334</v>
      </c>
      <c r="E91" s="6">
        <f t="shared" si="9"/>
        <v>48.113665805555556</v>
      </c>
      <c r="F91" s="5">
        <f t="shared" si="7"/>
        <v>0.0019007499999999999</v>
      </c>
      <c r="G91" s="14">
        <f t="shared" si="8"/>
        <v>1.00947633</v>
      </c>
    </row>
    <row r="92" spans="1:7" ht="13.5">
      <c r="A92" s="9" t="s">
        <v>399</v>
      </c>
      <c r="B92" s="1">
        <f t="shared" si="5"/>
        <v>42498</v>
      </c>
      <c r="C92" s="13">
        <f t="shared" si="6"/>
        <v>0.5277777777777778</v>
      </c>
      <c r="E92" s="6">
        <f t="shared" si="9"/>
        <v>48.12038438888889</v>
      </c>
      <c r="F92" s="5">
        <f t="shared" si="7"/>
        <v>0.0019009444444444445</v>
      </c>
      <c r="G92" s="14">
        <f t="shared" si="8"/>
        <v>1.00947795</v>
      </c>
    </row>
    <row r="93" spans="1:7" ht="13.5">
      <c r="A93" s="9" t="s">
        <v>400</v>
      </c>
      <c r="B93" s="1">
        <f t="shared" si="5"/>
        <v>42498</v>
      </c>
      <c r="C93" s="13">
        <f t="shared" si="6"/>
        <v>0.5347222222222222</v>
      </c>
      <c r="E93" s="6">
        <f t="shared" si="9"/>
        <v>48.127102944444445</v>
      </c>
      <c r="F93" s="5">
        <f t="shared" si="7"/>
        <v>0.0019011388888888888</v>
      </c>
      <c r="G93" s="14">
        <f t="shared" si="8"/>
        <v>1.00947956</v>
      </c>
    </row>
    <row r="94" spans="1:7" ht="13.5">
      <c r="A94" s="9" t="s">
        <v>401</v>
      </c>
      <c r="B94" s="1">
        <f t="shared" si="5"/>
        <v>42498</v>
      </c>
      <c r="C94" s="13">
        <f t="shared" si="6"/>
        <v>0.5416666666666666</v>
      </c>
      <c r="E94" s="6">
        <f t="shared" si="9"/>
        <v>48.13382147222222</v>
      </c>
      <c r="F94" s="5">
        <f t="shared" si="7"/>
        <v>0.0019013055555555554</v>
      </c>
      <c r="G94" s="14">
        <f t="shared" si="8"/>
        <v>1.00948118</v>
      </c>
    </row>
    <row r="95" spans="1:7" ht="13.5">
      <c r="A95" s="9" t="s">
        <v>402</v>
      </c>
      <c r="B95" s="1">
        <f t="shared" si="5"/>
        <v>42498</v>
      </c>
      <c r="C95" s="13">
        <f t="shared" si="6"/>
        <v>0.548611111111111</v>
      </c>
      <c r="E95" s="6">
        <f t="shared" si="9"/>
        <v>48.14053997222222</v>
      </c>
      <c r="F95" s="5">
        <f t="shared" si="7"/>
        <v>0.0019015</v>
      </c>
      <c r="G95" s="14">
        <f t="shared" si="8"/>
        <v>1.00948279</v>
      </c>
    </row>
    <row r="96" spans="1:7" ht="13.5">
      <c r="A96" s="9" t="s">
        <v>403</v>
      </c>
      <c r="B96" s="1">
        <f t="shared" si="5"/>
        <v>42498</v>
      </c>
      <c r="C96" s="13">
        <f t="shared" si="6"/>
        <v>0.5555555555555556</v>
      </c>
      <c r="E96" s="6">
        <f t="shared" si="9"/>
        <v>48.14725847222222</v>
      </c>
      <c r="F96" s="5">
        <f t="shared" si="7"/>
        <v>0.0019016944444444444</v>
      </c>
      <c r="G96" s="14">
        <f t="shared" si="8"/>
        <v>1.00948441</v>
      </c>
    </row>
    <row r="97" spans="1:7" ht="13.5">
      <c r="A97" s="9" t="s">
        <v>404</v>
      </c>
      <c r="B97" s="1">
        <f t="shared" si="5"/>
        <v>42498</v>
      </c>
      <c r="C97" s="13">
        <f t="shared" si="6"/>
        <v>0.5625</v>
      </c>
      <c r="E97" s="6">
        <f t="shared" si="9"/>
        <v>48.153976916666664</v>
      </c>
      <c r="F97" s="5">
        <f t="shared" si="7"/>
        <v>0.001901888888888889</v>
      </c>
      <c r="G97" s="14">
        <f t="shared" si="8"/>
        <v>1.00948602</v>
      </c>
    </row>
    <row r="98" spans="1:7" ht="13.5">
      <c r="A98" s="9" t="s">
        <v>405</v>
      </c>
      <c r="B98" s="1">
        <f t="shared" si="5"/>
        <v>42498</v>
      </c>
      <c r="C98" s="13">
        <f t="shared" si="6"/>
        <v>0.5694444444444444</v>
      </c>
      <c r="E98" s="6">
        <f t="shared" si="9"/>
        <v>48.16069536111111</v>
      </c>
      <c r="F98" s="5">
        <f t="shared" si="7"/>
        <v>0.0019020555555555557</v>
      </c>
      <c r="G98" s="14">
        <f t="shared" si="8"/>
        <v>1.00948764</v>
      </c>
    </row>
    <row r="99" spans="1:7" ht="13.5">
      <c r="A99" s="9" t="s">
        <v>406</v>
      </c>
      <c r="B99" s="1">
        <f t="shared" si="5"/>
        <v>42498</v>
      </c>
      <c r="C99" s="13">
        <f t="shared" si="6"/>
        <v>0.576388888888889</v>
      </c>
      <c r="E99" s="6">
        <f t="shared" si="9"/>
        <v>48.167413777777774</v>
      </c>
      <c r="F99" s="5">
        <f t="shared" si="7"/>
        <v>0.0019022499999999999</v>
      </c>
      <c r="G99" s="14">
        <f t="shared" si="8"/>
        <v>1.00948925</v>
      </c>
    </row>
    <row r="100" spans="1:7" ht="13.5">
      <c r="A100" s="9" t="s">
        <v>407</v>
      </c>
      <c r="B100" s="1">
        <f t="shared" si="5"/>
        <v>42498</v>
      </c>
      <c r="C100" s="13">
        <f t="shared" si="6"/>
        <v>0.5833333333333334</v>
      </c>
      <c r="E100" s="6">
        <f t="shared" si="9"/>
        <v>48.174132166666666</v>
      </c>
      <c r="F100" s="5">
        <f t="shared" si="7"/>
        <v>0.0019024444444444445</v>
      </c>
      <c r="G100" s="14">
        <f t="shared" si="8"/>
        <v>1.00949086</v>
      </c>
    </row>
    <row r="101" spans="1:7" ht="13.5">
      <c r="A101" s="9" t="s">
        <v>408</v>
      </c>
      <c r="B101" s="1">
        <f t="shared" si="5"/>
        <v>42498</v>
      </c>
      <c r="C101" s="13">
        <f t="shared" si="6"/>
        <v>0.5902777777777778</v>
      </c>
      <c r="E101" s="6">
        <f t="shared" si="9"/>
        <v>48.18085052777778</v>
      </c>
      <c r="F101" s="5">
        <f t="shared" si="7"/>
        <v>0.0019026111111111112</v>
      </c>
      <c r="G101" s="14">
        <f t="shared" si="8"/>
        <v>1.00949248</v>
      </c>
    </row>
    <row r="102" spans="1:7" ht="13.5">
      <c r="A102" s="9" t="s">
        <v>409</v>
      </c>
      <c r="B102" s="1">
        <f t="shared" si="5"/>
        <v>42498</v>
      </c>
      <c r="C102" s="13">
        <f t="shared" si="6"/>
        <v>0.5972222222222222</v>
      </c>
      <c r="E102" s="6">
        <f t="shared" si="9"/>
        <v>48.18756886111111</v>
      </c>
      <c r="F102" s="5">
        <f t="shared" si="7"/>
        <v>0.0019028055555555556</v>
      </c>
      <c r="G102" s="14">
        <f t="shared" si="8"/>
        <v>1.00949409</v>
      </c>
    </row>
    <row r="103" spans="1:7" ht="13.5">
      <c r="A103" s="9" t="s">
        <v>410</v>
      </c>
      <c r="B103" s="1">
        <f t="shared" si="5"/>
        <v>42498</v>
      </c>
      <c r="C103" s="13">
        <f t="shared" si="6"/>
        <v>0.6041666666666666</v>
      </c>
      <c r="E103" s="6">
        <f t="shared" si="9"/>
        <v>48.19428719444444</v>
      </c>
      <c r="F103" s="5">
        <f t="shared" si="7"/>
        <v>0.001903</v>
      </c>
      <c r="G103" s="14">
        <f t="shared" si="8"/>
        <v>1.0094957</v>
      </c>
    </row>
    <row r="104" spans="1:7" ht="13.5">
      <c r="A104" s="9" t="s">
        <v>411</v>
      </c>
      <c r="B104" s="1">
        <f t="shared" si="5"/>
        <v>42498</v>
      </c>
      <c r="C104" s="13">
        <f t="shared" si="6"/>
        <v>0.611111111111111</v>
      </c>
      <c r="E104" s="6">
        <f t="shared" si="9"/>
        <v>48.2010055</v>
      </c>
      <c r="F104" s="5">
        <f t="shared" si="7"/>
        <v>0.0019031666666666667</v>
      </c>
      <c r="G104" s="14">
        <f t="shared" si="8"/>
        <v>1.00949732</v>
      </c>
    </row>
    <row r="105" spans="1:7" ht="13.5">
      <c r="A105" s="9" t="s">
        <v>412</v>
      </c>
      <c r="B105" s="1">
        <f t="shared" si="5"/>
        <v>42498</v>
      </c>
      <c r="C105" s="13">
        <f t="shared" si="6"/>
        <v>0.6180555555555556</v>
      </c>
      <c r="E105" s="6">
        <f t="shared" si="9"/>
        <v>48.20772375</v>
      </c>
      <c r="F105" s="5">
        <f t="shared" si="7"/>
        <v>0.001903361111111111</v>
      </c>
      <c r="G105" s="14">
        <f t="shared" si="8"/>
        <v>1.00949893</v>
      </c>
    </row>
    <row r="106" spans="1:7" ht="13.5">
      <c r="A106" s="9" t="s">
        <v>413</v>
      </c>
      <c r="B106" s="1">
        <f t="shared" si="5"/>
        <v>42498</v>
      </c>
      <c r="C106" s="13">
        <f t="shared" si="6"/>
        <v>0.625</v>
      </c>
      <c r="E106" s="6">
        <f t="shared" si="9"/>
        <v>48.214442000000005</v>
      </c>
      <c r="F106" s="5">
        <f t="shared" si="7"/>
        <v>0.0019035555555555557</v>
      </c>
      <c r="G106" s="14">
        <f t="shared" si="8"/>
        <v>1.00950054</v>
      </c>
    </row>
    <row r="107" spans="1:7" ht="13.5">
      <c r="A107" s="9" t="s">
        <v>414</v>
      </c>
      <c r="B107" s="1">
        <f t="shared" si="5"/>
        <v>42498</v>
      </c>
      <c r="C107" s="13">
        <f t="shared" si="6"/>
        <v>0.6319444444444444</v>
      </c>
      <c r="E107" s="6">
        <f t="shared" si="9"/>
        <v>48.221160222222224</v>
      </c>
      <c r="F107" s="5">
        <f t="shared" si="7"/>
        <v>0.0019037222222222222</v>
      </c>
      <c r="G107" s="14">
        <f t="shared" si="8"/>
        <v>1.00950215</v>
      </c>
    </row>
    <row r="108" spans="1:7" ht="13.5">
      <c r="A108" s="9" t="s">
        <v>415</v>
      </c>
      <c r="B108" s="1">
        <f t="shared" si="5"/>
        <v>42498</v>
      </c>
      <c r="C108" s="13">
        <f t="shared" si="6"/>
        <v>0.638888888888889</v>
      </c>
      <c r="E108" s="6">
        <f t="shared" si="9"/>
        <v>48.22787844444445</v>
      </c>
      <c r="F108" s="5">
        <f t="shared" si="7"/>
        <v>0.0019039166666666666</v>
      </c>
      <c r="G108" s="14">
        <f t="shared" si="8"/>
        <v>1.00950377</v>
      </c>
    </row>
    <row r="109" spans="1:7" ht="13.5">
      <c r="A109" s="9" t="s">
        <v>416</v>
      </c>
      <c r="B109" s="1">
        <f t="shared" si="5"/>
        <v>42498</v>
      </c>
      <c r="C109" s="13">
        <f t="shared" si="6"/>
        <v>0.6458333333333334</v>
      </c>
      <c r="E109" s="6">
        <f t="shared" si="9"/>
        <v>48.234596611111115</v>
      </c>
      <c r="F109" s="5">
        <f t="shared" si="7"/>
        <v>0.0019040833333333334</v>
      </c>
      <c r="G109" s="14">
        <f t="shared" si="8"/>
        <v>1.00950538</v>
      </c>
    </row>
    <row r="110" spans="1:7" ht="13.5">
      <c r="A110" s="9" t="s">
        <v>417</v>
      </c>
      <c r="B110" s="1">
        <f t="shared" si="5"/>
        <v>42498</v>
      </c>
      <c r="C110" s="13">
        <f t="shared" si="6"/>
        <v>0.6527777777777778</v>
      </c>
      <c r="E110" s="6">
        <f t="shared" si="9"/>
        <v>48.24131477777778</v>
      </c>
      <c r="F110" s="5">
        <f t="shared" si="7"/>
        <v>0.001904277777777778</v>
      </c>
      <c r="G110" s="14">
        <f t="shared" si="8"/>
        <v>1.00950699</v>
      </c>
    </row>
    <row r="111" spans="1:7" ht="13.5">
      <c r="A111" s="9" t="s">
        <v>418</v>
      </c>
      <c r="B111" s="1">
        <f t="shared" si="5"/>
        <v>42498</v>
      </c>
      <c r="C111" s="13">
        <f t="shared" si="6"/>
        <v>0.6597222222222222</v>
      </c>
      <c r="E111" s="6">
        <f t="shared" si="9"/>
        <v>48.248032888888886</v>
      </c>
      <c r="F111" s="5">
        <f t="shared" si="7"/>
        <v>0.0019044444444444445</v>
      </c>
      <c r="G111" s="14">
        <f t="shared" si="8"/>
        <v>1.0095086</v>
      </c>
    </row>
    <row r="112" spans="1:7" ht="13.5">
      <c r="A112" s="9" t="s">
        <v>419</v>
      </c>
      <c r="B112" s="1">
        <f t="shared" si="5"/>
        <v>42498</v>
      </c>
      <c r="C112" s="13">
        <f t="shared" si="6"/>
        <v>0.6666666666666666</v>
      </c>
      <c r="E112" s="6">
        <f t="shared" si="9"/>
        <v>48.254751</v>
      </c>
      <c r="F112" s="5">
        <f t="shared" si="7"/>
        <v>0.0019046388888888889</v>
      </c>
      <c r="G112" s="14">
        <f t="shared" si="8"/>
        <v>1.00951021</v>
      </c>
    </row>
    <row r="113" spans="1:7" ht="13.5">
      <c r="A113" s="9" t="s">
        <v>420</v>
      </c>
      <c r="B113" s="1">
        <f t="shared" si="5"/>
        <v>42498</v>
      </c>
      <c r="C113" s="13">
        <f t="shared" si="6"/>
        <v>0.6736111111111112</v>
      </c>
      <c r="E113" s="6">
        <f t="shared" si="9"/>
        <v>48.26146908333333</v>
      </c>
      <c r="F113" s="5">
        <f t="shared" si="7"/>
        <v>0.0019048055555555556</v>
      </c>
      <c r="G113" s="14">
        <f t="shared" si="8"/>
        <v>1.00951182</v>
      </c>
    </row>
    <row r="114" spans="1:7" ht="13.5">
      <c r="A114" s="9" t="s">
        <v>421</v>
      </c>
      <c r="B114" s="1">
        <f t="shared" si="5"/>
        <v>42498</v>
      </c>
      <c r="C114" s="13">
        <f t="shared" si="6"/>
        <v>0.6805555555555555</v>
      </c>
      <c r="E114" s="6">
        <f t="shared" si="9"/>
        <v>48.26818713888889</v>
      </c>
      <c r="F114" s="5">
        <f t="shared" si="7"/>
        <v>0.001905</v>
      </c>
      <c r="G114" s="14">
        <f t="shared" si="8"/>
        <v>1.00951343</v>
      </c>
    </row>
    <row r="115" spans="1:7" ht="13.5">
      <c r="A115" s="9" t="s">
        <v>422</v>
      </c>
      <c r="B115" s="1">
        <f t="shared" si="5"/>
        <v>42498</v>
      </c>
      <c r="C115" s="13">
        <f t="shared" si="6"/>
        <v>0.6875</v>
      </c>
      <c r="E115" s="6">
        <f t="shared" si="9"/>
        <v>48.27490519444444</v>
      </c>
      <c r="F115" s="5">
        <f t="shared" si="7"/>
        <v>0.0019051666666666668</v>
      </c>
      <c r="G115" s="14">
        <f t="shared" si="8"/>
        <v>1.00951504</v>
      </c>
    </row>
    <row r="116" spans="1:7" ht="13.5">
      <c r="A116" s="9" t="s">
        <v>423</v>
      </c>
      <c r="B116" s="1">
        <f t="shared" si="5"/>
        <v>42498</v>
      </c>
      <c r="C116" s="13">
        <f t="shared" si="6"/>
        <v>0.6944444444444445</v>
      </c>
      <c r="E116" s="6">
        <f t="shared" si="9"/>
        <v>48.28162319444444</v>
      </c>
      <c r="F116" s="5">
        <f t="shared" si="7"/>
        <v>0.0019053611111111111</v>
      </c>
      <c r="G116" s="14">
        <f t="shared" si="8"/>
        <v>1.00951666</v>
      </c>
    </row>
    <row r="117" spans="1:7" ht="13.5">
      <c r="A117" s="9" t="s">
        <v>424</v>
      </c>
      <c r="B117" s="1">
        <f t="shared" si="5"/>
        <v>42498</v>
      </c>
      <c r="C117" s="13">
        <f t="shared" si="6"/>
        <v>0.7013888888888888</v>
      </c>
      <c r="E117" s="6">
        <f t="shared" si="9"/>
        <v>48.28834119444444</v>
      </c>
      <c r="F117" s="5">
        <f t="shared" si="7"/>
        <v>0.0019055277777777777</v>
      </c>
      <c r="G117" s="14">
        <f t="shared" si="8"/>
        <v>1.00951827</v>
      </c>
    </row>
    <row r="118" spans="1:7" ht="13.5">
      <c r="A118" s="9" t="s">
        <v>425</v>
      </c>
      <c r="B118" s="1">
        <f t="shared" si="5"/>
        <v>42498</v>
      </c>
      <c r="C118" s="13">
        <f t="shared" si="6"/>
        <v>0.7083333333333334</v>
      </c>
      <c r="E118" s="6">
        <f t="shared" si="9"/>
        <v>48.29505913888889</v>
      </c>
      <c r="F118" s="5">
        <f t="shared" si="7"/>
        <v>0.0019056944444444444</v>
      </c>
      <c r="G118" s="14">
        <f t="shared" si="8"/>
        <v>1.00951988</v>
      </c>
    </row>
    <row r="119" spans="1:7" ht="13.5">
      <c r="A119" s="9" t="s">
        <v>426</v>
      </c>
      <c r="B119" s="1">
        <f t="shared" si="5"/>
        <v>42498</v>
      </c>
      <c r="C119" s="13">
        <f t="shared" si="6"/>
        <v>0.7152777777777778</v>
      </c>
      <c r="E119" s="6">
        <f t="shared" si="9"/>
        <v>48.30177708333333</v>
      </c>
      <c r="F119" s="5">
        <f t="shared" si="7"/>
        <v>0.001905888888888889</v>
      </c>
      <c r="G119" s="14">
        <f t="shared" si="8"/>
        <v>1.00952149</v>
      </c>
    </row>
    <row r="120" spans="1:7" ht="13.5">
      <c r="A120" s="9" t="s">
        <v>427</v>
      </c>
      <c r="B120" s="1">
        <f t="shared" si="5"/>
        <v>42498</v>
      </c>
      <c r="C120" s="13">
        <f t="shared" si="6"/>
        <v>0.7222222222222222</v>
      </c>
      <c r="E120" s="6">
        <f t="shared" si="9"/>
        <v>48.308495</v>
      </c>
      <c r="F120" s="5">
        <f t="shared" si="7"/>
        <v>0.0019060555555555554</v>
      </c>
      <c r="G120" s="14">
        <f t="shared" si="8"/>
        <v>1.00952309</v>
      </c>
    </row>
    <row r="121" spans="1:7" ht="13.5">
      <c r="A121" s="9" t="s">
        <v>428</v>
      </c>
      <c r="B121" s="1">
        <f t="shared" si="5"/>
        <v>42498</v>
      </c>
      <c r="C121" s="13">
        <f t="shared" si="6"/>
        <v>0.7291666666666666</v>
      </c>
      <c r="E121" s="6">
        <f t="shared" si="9"/>
        <v>48.31521288888889</v>
      </c>
      <c r="F121" s="5">
        <f t="shared" si="7"/>
        <v>0.00190625</v>
      </c>
      <c r="G121" s="14">
        <f t="shared" si="8"/>
        <v>1.0095247</v>
      </c>
    </row>
    <row r="122" spans="1:7" ht="13.5">
      <c r="A122" s="9" t="s">
        <v>429</v>
      </c>
      <c r="B122" s="1">
        <f t="shared" si="5"/>
        <v>42498</v>
      </c>
      <c r="C122" s="13">
        <f t="shared" si="6"/>
        <v>0.7361111111111112</v>
      </c>
      <c r="E122" s="6">
        <f t="shared" si="9"/>
        <v>48.32193077777778</v>
      </c>
      <c r="F122" s="5">
        <f t="shared" si="7"/>
        <v>0.0019064166666666667</v>
      </c>
      <c r="G122" s="14">
        <f t="shared" si="8"/>
        <v>1.00952631</v>
      </c>
    </row>
    <row r="123" spans="1:7" ht="13.5">
      <c r="A123" s="9" t="s">
        <v>430</v>
      </c>
      <c r="B123" s="1">
        <f t="shared" si="5"/>
        <v>42498</v>
      </c>
      <c r="C123" s="13">
        <f t="shared" si="6"/>
        <v>0.7430555555555555</v>
      </c>
      <c r="E123" s="6">
        <f t="shared" si="9"/>
        <v>48.32864861111111</v>
      </c>
      <c r="F123" s="5">
        <f t="shared" si="7"/>
        <v>0.0019065833333333333</v>
      </c>
      <c r="G123" s="14">
        <f t="shared" si="8"/>
        <v>1.00952792</v>
      </c>
    </row>
    <row r="124" spans="1:7" ht="13.5">
      <c r="A124" s="9" t="s">
        <v>431</v>
      </c>
      <c r="B124" s="1">
        <f t="shared" si="5"/>
        <v>42498</v>
      </c>
      <c r="C124" s="13">
        <f t="shared" si="6"/>
        <v>0.75</v>
      </c>
      <c r="E124" s="6">
        <f t="shared" si="9"/>
        <v>48.335366444444446</v>
      </c>
      <c r="F124" s="5">
        <f t="shared" si="7"/>
        <v>0.00190675</v>
      </c>
      <c r="G124" s="14">
        <f t="shared" si="8"/>
        <v>1.00952953</v>
      </c>
    </row>
    <row r="125" spans="1:7" ht="13.5">
      <c r="A125" s="9" t="s">
        <v>432</v>
      </c>
      <c r="B125" s="1">
        <f t="shared" si="5"/>
        <v>42498</v>
      </c>
      <c r="C125" s="13">
        <f t="shared" si="6"/>
        <v>0.7569444444444445</v>
      </c>
      <c r="E125" s="6">
        <f t="shared" si="9"/>
        <v>48.342084222222226</v>
      </c>
      <c r="F125" s="5">
        <f t="shared" si="7"/>
        <v>0.0019069444444444444</v>
      </c>
      <c r="G125" s="14">
        <f t="shared" si="8"/>
        <v>1.00953114</v>
      </c>
    </row>
    <row r="126" spans="1:7" ht="13.5">
      <c r="A126" s="9" t="s">
        <v>433</v>
      </c>
      <c r="B126" s="1">
        <f t="shared" si="5"/>
        <v>42498</v>
      </c>
      <c r="C126" s="13">
        <f t="shared" si="6"/>
        <v>0.7638888888888888</v>
      </c>
      <c r="E126" s="6">
        <f t="shared" si="9"/>
        <v>48.348802</v>
      </c>
      <c r="F126" s="5">
        <f t="shared" si="7"/>
        <v>0.001907111111111111</v>
      </c>
      <c r="G126" s="14">
        <f t="shared" si="8"/>
        <v>1.00953275</v>
      </c>
    </row>
    <row r="127" spans="1:7" ht="13.5">
      <c r="A127" s="9" t="s">
        <v>434</v>
      </c>
      <c r="B127" s="1">
        <f t="shared" si="5"/>
        <v>42498</v>
      </c>
      <c r="C127" s="13">
        <f t="shared" si="6"/>
        <v>0.7708333333333334</v>
      </c>
      <c r="E127" s="6">
        <f t="shared" si="9"/>
        <v>48.35551975</v>
      </c>
      <c r="F127" s="5">
        <f t="shared" si="7"/>
        <v>0.0019072777777777777</v>
      </c>
      <c r="G127" s="14">
        <f t="shared" si="8"/>
        <v>1.00953436</v>
      </c>
    </row>
    <row r="128" spans="1:7" ht="13.5">
      <c r="A128" s="9" t="s">
        <v>435</v>
      </c>
      <c r="B128" s="1">
        <f t="shared" si="5"/>
        <v>42498</v>
      </c>
      <c r="C128" s="13">
        <f t="shared" si="6"/>
        <v>0.7777777777777778</v>
      </c>
      <c r="E128" s="6">
        <f t="shared" si="9"/>
        <v>48.3622375</v>
      </c>
      <c r="F128" s="5">
        <f t="shared" si="7"/>
        <v>0.0019074444444444442</v>
      </c>
      <c r="G128" s="14">
        <f t="shared" si="8"/>
        <v>1.00953596</v>
      </c>
    </row>
    <row r="129" spans="1:7" ht="13.5">
      <c r="A129" s="9" t="s">
        <v>436</v>
      </c>
      <c r="B129" s="1">
        <f t="shared" si="5"/>
        <v>42498</v>
      </c>
      <c r="C129" s="13">
        <f t="shared" si="6"/>
        <v>0.7847222222222222</v>
      </c>
      <c r="E129" s="6">
        <f t="shared" si="9"/>
        <v>48.368955194444446</v>
      </c>
      <c r="F129" s="5">
        <f t="shared" si="7"/>
        <v>0.0019076388888888888</v>
      </c>
      <c r="G129" s="14">
        <f t="shared" si="8"/>
        <v>1.00953757</v>
      </c>
    </row>
    <row r="130" spans="1:7" ht="13.5">
      <c r="A130" s="9" t="s">
        <v>437</v>
      </c>
      <c r="B130" s="1">
        <f t="shared" si="5"/>
        <v>42498</v>
      </c>
      <c r="C130" s="13">
        <f t="shared" si="6"/>
        <v>0.7916666666666666</v>
      </c>
      <c r="E130" s="6">
        <f t="shared" si="9"/>
        <v>48.37567286111111</v>
      </c>
      <c r="F130" s="5">
        <f t="shared" si="7"/>
        <v>0.0019078055555555556</v>
      </c>
      <c r="G130" s="14">
        <f t="shared" si="8"/>
        <v>1.00953918</v>
      </c>
    </row>
    <row r="131" spans="1:7" ht="13.5">
      <c r="A131" s="9" t="s">
        <v>438</v>
      </c>
      <c r="B131" s="1">
        <f t="shared" si="5"/>
        <v>42498</v>
      </c>
      <c r="C131" s="13">
        <f t="shared" si="6"/>
        <v>0.7986111111111112</v>
      </c>
      <c r="E131" s="6">
        <f t="shared" si="9"/>
        <v>48.38239052777778</v>
      </c>
      <c r="F131" s="5">
        <f t="shared" si="7"/>
        <v>0.0019079722222222221</v>
      </c>
      <c r="G131" s="14">
        <f t="shared" si="8"/>
        <v>1.00954079</v>
      </c>
    </row>
    <row r="132" spans="1:7" ht="13.5">
      <c r="A132" s="9" t="s">
        <v>439</v>
      </c>
      <c r="B132" s="1">
        <f t="shared" si="5"/>
        <v>42498</v>
      </c>
      <c r="C132" s="13">
        <f t="shared" si="6"/>
        <v>0.8055555555555555</v>
      </c>
      <c r="E132" s="6">
        <f t="shared" si="9"/>
        <v>48.38910816666667</v>
      </c>
      <c r="F132" s="5">
        <f t="shared" si="7"/>
        <v>0.001908138888888889</v>
      </c>
      <c r="G132" s="14">
        <f t="shared" si="8"/>
        <v>1.00954239</v>
      </c>
    </row>
    <row r="133" spans="1:7" ht="13.5">
      <c r="A133" s="9" t="s">
        <v>1194</v>
      </c>
      <c r="B133" s="1">
        <f t="shared" si="5"/>
        <v>42498</v>
      </c>
      <c r="C133" s="13">
        <f t="shared" si="6"/>
        <v>0.8125</v>
      </c>
      <c r="E133" s="6">
        <f t="shared" si="9"/>
        <v>48.39582577777778</v>
      </c>
      <c r="F133" s="5">
        <f t="shared" si="7"/>
        <v>0.0019083055555555557</v>
      </c>
      <c r="G133" s="14">
        <f t="shared" si="8"/>
        <v>1.009544</v>
      </c>
    </row>
    <row r="134" spans="1:7" ht="13.5">
      <c r="A134" s="9" t="s">
        <v>1195</v>
      </c>
      <c r="B134" s="1">
        <f t="shared" si="5"/>
        <v>42498</v>
      </c>
      <c r="C134" s="13">
        <f t="shared" si="6"/>
        <v>0.8194444444444445</v>
      </c>
      <c r="E134" s="6">
        <f t="shared" si="9"/>
        <v>48.40254336111111</v>
      </c>
      <c r="F134" s="5">
        <f t="shared" si="7"/>
        <v>0.0019084722222222222</v>
      </c>
      <c r="G134" s="14">
        <f t="shared" si="8"/>
        <v>1.00954561</v>
      </c>
    </row>
    <row r="135" spans="1:7" ht="13.5">
      <c r="A135" s="9" t="s">
        <v>1196</v>
      </c>
      <c r="B135" s="1">
        <f t="shared" si="5"/>
        <v>42498</v>
      </c>
      <c r="C135" s="13">
        <f t="shared" si="6"/>
        <v>0.8263888888888888</v>
      </c>
      <c r="E135" s="6">
        <f t="shared" si="9"/>
        <v>48.40926091666667</v>
      </c>
      <c r="F135" s="5">
        <f t="shared" si="7"/>
        <v>0.001908638888888889</v>
      </c>
      <c r="G135" s="14">
        <f t="shared" si="8"/>
        <v>1.00954721</v>
      </c>
    </row>
    <row r="136" spans="1:7" ht="13.5">
      <c r="A136" s="9" t="s">
        <v>1197</v>
      </c>
      <c r="B136" s="1">
        <f t="shared" si="5"/>
        <v>42498</v>
      </c>
      <c r="C136" s="13">
        <f t="shared" si="6"/>
        <v>0.8333333333333334</v>
      </c>
      <c r="E136" s="6">
        <f t="shared" si="9"/>
        <v>48.41597844444444</v>
      </c>
      <c r="F136" s="5">
        <f t="shared" si="7"/>
        <v>0.0019088333333333333</v>
      </c>
      <c r="G136" s="14">
        <f t="shared" si="8"/>
        <v>1.00954882</v>
      </c>
    </row>
    <row r="137" spans="1:7" ht="13.5">
      <c r="A137" s="9" t="s">
        <v>1198</v>
      </c>
      <c r="B137" s="1">
        <f t="shared" si="5"/>
        <v>42498</v>
      </c>
      <c r="C137" s="13">
        <f t="shared" si="6"/>
        <v>0.8402777777777778</v>
      </c>
      <c r="E137" s="6">
        <f t="shared" si="9"/>
        <v>48.42269597222222</v>
      </c>
      <c r="F137" s="5">
        <f t="shared" si="7"/>
        <v>0.0019089999999999999</v>
      </c>
      <c r="G137" s="14">
        <f t="shared" si="8"/>
        <v>1.00955043</v>
      </c>
    </row>
    <row r="138" spans="1:7" ht="13.5">
      <c r="A138" s="9" t="s">
        <v>1199</v>
      </c>
      <c r="B138" s="1">
        <f t="shared" si="5"/>
        <v>42498</v>
      </c>
      <c r="C138" s="13">
        <f t="shared" si="6"/>
        <v>0.8472222222222222</v>
      </c>
      <c r="E138" s="6">
        <f t="shared" si="9"/>
        <v>48.42941344444444</v>
      </c>
      <c r="F138" s="5">
        <f t="shared" si="7"/>
        <v>0.0019091666666666667</v>
      </c>
      <c r="G138" s="14">
        <f t="shared" si="8"/>
        <v>1.00955203</v>
      </c>
    </row>
    <row r="139" spans="1:7" ht="13.5">
      <c r="A139" s="9" t="s">
        <v>1200</v>
      </c>
      <c r="B139" s="1">
        <f t="shared" si="5"/>
        <v>42498</v>
      </c>
      <c r="C139" s="13">
        <f t="shared" si="6"/>
        <v>0.8541666666666666</v>
      </c>
      <c r="E139" s="6">
        <f t="shared" si="9"/>
        <v>48.43613091666666</v>
      </c>
      <c r="F139" s="5">
        <f t="shared" si="7"/>
        <v>0.0019093333333333332</v>
      </c>
      <c r="G139" s="14">
        <f t="shared" si="8"/>
        <v>1.00955364</v>
      </c>
    </row>
    <row r="140" spans="1:7" ht="13.5">
      <c r="A140" s="9" t="s">
        <v>1201</v>
      </c>
      <c r="B140" s="1">
        <f t="shared" si="5"/>
        <v>42498</v>
      </c>
      <c r="C140" s="13">
        <f t="shared" si="6"/>
        <v>0.8611111111111112</v>
      </c>
      <c r="E140" s="6">
        <f t="shared" si="9"/>
        <v>48.44284836111111</v>
      </c>
      <c r="F140" s="5">
        <f t="shared" si="7"/>
        <v>0.0019095</v>
      </c>
      <c r="G140" s="14">
        <f t="shared" si="8"/>
        <v>1.00955524</v>
      </c>
    </row>
    <row r="141" spans="1:7" ht="13.5">
      <c r="A141" s="9" t="s">
        <v>1202</v>
      </c>
      <c r="B141" s="1">
        <f t="shared" si="5"/>
        <v>42498</v>
      </c>
      <c r="C141" s="13">
        <f t="shared" si="6"/>
        <v>0.8680555555555555</v>
      </c>
      <c r="E141" s="6">
        <f t="shared" si="9"/>
        <v>48.44956577777778</v>
      </c>
      <c r="F141" s="5">
        <f t="shared" si="7"/>
        <v>0.0019096666666666665</v>
      </c>
      <c r="G141" s="14">
        <f t="shared" si="8"/>
        <v>1.00955685</v>
      </c>
    </row>
    <row r="142" spans="1:7" ht="13.5">
      <c r="A142" s="9" t="s">
        <v>1203</v>
      </c>
      <c r="B142" s="1">
        <f t="shared" si="5"/>
        <v>42498</v>
      </c>
      <c r="C142" s="13">
        <f t="shared" si="6"/>
        <v>0.875</v>
      </c>
      <c r="E142" s="6">
        <f t="shared" si="9"/>
        <v>48.45628316666667</v>
      </c>
      <c r="F142" s="5">
        <f t="shared" si="7"/>
        <v>0.0019098333333333333</v>
      </c>
      <c r="G142" s="14">
        <f t="shared" si="8"/>
        <v>1.00955845</v>
      </c>
    </row>
    <row r="143" spans="1:7" ht="13.5">
      <c r="A143" s="9" t="s">
        <v>1204</v>
      </c>
      <c r="B143" s="1">
        <f t="shared" si="5"/>
        <v>42498</v>
      </c>
      <c r="C143" s="13">
        <f t="shared" si="6"/>
        <v>0.8819444444444445</v>
      </c>
      <c r="E143" s="6">
        <f t="shared" si="9"/>
        <v>48.46300055555556</v>
      </c>
      <c r="F143" s="5">
        <f t="shared" si="7"/>
        <v>0.00191</v>
      </c>
      <c r="G143" s="14">
        <f t="shared" si="8"/>
        <v>1.00956006</v>
      </c>
    </row>
    <row r="144" spans="1:7" ht="13.5">
      <c r="A144" s="9" t="s">
        <v>1205</v>
      </c>
      <c r="B144" s="1">
        <f aca="true" t="shared" si="10" ref="B144:B207">DATE(FIXED(MID(A144,9,4)),FIXED(MID(A144,4,3)),FIXED(MID(A144,1,3)))</f>
        <v>42498</v>
      </c>
      <c r="C144" s="13">
        <f aca="true" t="shared" si="11" ref="C144:C207">(VALUE(MID(A144,14,2))+VALUE(MID(A144,17,2))/60+VALUE(MID(A144,20,5))/3660)/24</f>
        <v>0.8888888888888888</v>
      </c>
      <c r="E144" s="6">
        <f t="shared" si="9"/>
        <v>48.469717888888894</v>
      </c>
      <c r="F144" s="5">
        <f aca="true" t="shared" si="12" ref="F144:F207">-((VALUE(MID(A144,44,2))+VALUE(MID(A144,47,2))/60+VALUE(MID(A144,50,7))/3600)*(IF(MID(A144,43,1)="-",-1,1)))</f>
        <v>0.0019101666666666666</v>
      </c>
      <c r="G144" s="14">
        <f aca="true" t="shared" si="13" ref="G144:G207">VALUE(MID(A144,60,11))</f>
        <v>1.00956166</v>
      </c>
    </row>
    <row r="145" spans="1:7" ht="13.5">
      <c r="A145" s="9" t="s">
        <v>1206</v>
      </c>
      <c r="B145" s="1">
        <f t="shared" si="10"/>
        <v>42498</v>
      </c>
      <c r="C145" s="13">
        <f t="shared" si="11"/>
        <v>0.8958333333333334</v>
      </c>
      <c r="E145" s="6">
        <f aca="true" t="shared" si="14" ref="E145:E208">VALUE(MID(A145,27,3))+VALUE(MID(A145,31,2))/60+VALUE(MID(A145,34,7))/3600</f>
        <v>48.47643522222222</v>
      </c>
      <c r="F145" s="5">
        <f t="shared" si="12"/>
        <v>0.0019103333333333333</v>
      </c>
      <c r="G145" s="14">
        <f t="shared" si="13"/>
        <v>1.00956327</v>
      </c>
    </row>
    <row r="146" spans="1:7" ht="13.5">
      <c r="A146" s="9" t="s">
        <v>1207</v>
      </c>
      <c r="B146" s="1">
        <f t="shared" si="10"/>
        <v>42498</v>
      </c>
      <c r="C146" s="13">
        <f t="shared" si="11"/>
        <v>0.9027777777777778</v>
      </c>
      <c r="E146" s="6">
        <f t="shared" si="14"/>
        <v>48.48315252777778</v>
      </c>
      <c r="F146" s="5">
        <f t="shared" si="12"/>
        <v>0.0019104722222222223</v>
      </c>
      <c r="G146" s="14">
        <f t="shared" si="13"/>
        <v>1.00956487</v>
      </c>
    </row>
    <row r="147" spans="1:7" ht="13.5">
      <c r="A147" s="9" t="s">
        <v>1208</v>
      </c>
      <c r="B147" s="1">
        <f t="shared" si="10"/>
        <v>42498</v>
      </c>
      <c r="C147" s="13">
        <f t="shared" si="11"/>
        <v>0.9097222222222222</v>
      </c>
      <c r="E147" s="6">
        <f t="shared" si="14"/>
        <v>48.48986980555556</v>
      </c>
      <c r="F147" s="5">
        <f t="shared" si="12"/>
        <v>0.001910638888888889</v>
      </c>
      <c r="G147" s="14">
        <f t="shared" si="13"/>
        <v>1.00956648</v>
      </c>
    </row>
    <row r="148" spans="1:7" ht="13.5">
      <c r="A148" s="9" t="s">
        <v>1209</v>
      </c>
      <c r="B148" s="1">
        <f t="shared" si="10"/>
        <v>42498</v>
      </c>
      <c r="C148" s="13">
        <f t="shared" si="11"/>
        <v>0.9166666666666666</v>
      </c>
      <c r="E148" s="6">
        <f t="shared" si="14"/>
        <v>48.49658705555556</v>
      </c>
      <c r="F148" s="5">
        <f t="shared" si="12"/>
        <v>0.0019108055555555556</v>
      </c>
      <c r="G148" s="14">
        <f t="shared" si="13"/>
        <v>1.00956808</v>
      </c>
    </row>
    <row r="149" spans="1:7" ht="13.5">
      <c r="A149" s="9" t="s">
        <v>1210</v>
      </c>
      <c r="B149" s="1">
        <f t="shared" si="10"/>
        <v>42498</v>
      </c>
      <c r="C149" s="13">
        <f t="shared" si="11"/>
        <v>0.9236111111111112</v>
      </c>
      <c r="E149" s="6">
        <f t="shared" si="14"/>
        <v>48.50330427777778</v>
      </c>
      <c r="F149" s="5">
        <f t="shared" si="12"/>
        <v>0.0019109722222222223</v>
      </c>
      <c r="G149" s="14">
        <f t="shared" si="13"/>
        <v>1.00956968</v>
      </c>
    </row>
    <row r="150" spans="1:7" ht="13.5">
      <c r="A150" s="9" t="s">
        <v>1211</v>
      </c>
      <c r="B150" s="1">
        <f t="shared" si="10"/>
        <v>42498</v>
      </c>
      <c r="C150" s="13">
        <f t="shared" si="11"/>
        <v>0.9305555555555555</v>
      </c>
      <c r="E150" s="6">
        <f t="shared" si="14"/>
        <v>48.51002147222222</v>
      </c>
      <c r="F150" s="5">
        <f t="shared" si="12"/>
        <v>0.0019111388888888889</v>
      </c>
      <c r="G150" s="14">
        <f t="shared" si="13"/>
        <v>1.00957129</v>
      </c>
    </row>
    <row r="151" spans="1:7" ht="13.5">
      <c r="A151" s="9" t="s">
        <v>1212</v>
      </c>
      <c r="B151" s="1">
        <f t="shared" si="10"/>
        <v>42498</v>
      </c>
      <c r="C151" s="13">
        <f t="shared" si="11"/>
        <v>0.9375</v>
      </c>
      <c r="E151" s="6">
        <f t="shared" si="14"/>
        <v>48.51673866666667</v>
      </c>
      <c r="F151" s="5">
        <f t="shared" si="12"/>
        <v>0.0019113055555555556</v>
      </c>
      <c r="G151" s="14">
        <f t="shared" si="13"/>
        <v>1.00957289</v>
      </c>
    </row>
    <row r="152" spans="1:7" ht="13.5">
      <c r="A152" s="9" t="s">
        <v>1213</v>
      </c>
      <c r="B152" s="1">
        <f t="shared" si="10"/>
        <v>42498</v>
      </c>
      <c r="C152" s="13">
        <f t="shared" si="11"/>
        <v>0.9444444444444445</v>
      </c>
      <c r="E152" s="6">
        <f t="shared" si="14"/>
        <v>48.52345580555556</v>
      </c>
      <c r="F152" s="5">
        <f t="shared" si="12"/>
        <v>0.0019114722222222224</v>
      </c>
      <c r="G152" s="14">
        <f t="shared" si="13"/>
        <v>1.00957449</v>
      </c>
    </row>
    <row r="153" spans="1:7" ht="13.5">
      <c r="A153" s="9" t="s">
        <v>1214</v>
      </c>
      <c r="B153" s="1">
        <f t="shared" si="10"/>
        <v>42498</v>
      </c>
      <c r="C153" s="13">
        <f t="shared" si="11"/>
        <v>0.9513888888888888</v>
      </c>
      <c r="E153" s="6">
        <f t="shared" si="14"/>
        <v>48.530172944444445</v>
      </c>
      <c r="F153" s="5">
        <f t="shared" si="12"/>
        <v>0.001911611111111111</v>
      </c>
      <c r="G153" s="14">
        <f t="shared" si="13"/>
        <v>1.0095761</v>
      </c>
    </row>
    <row r="154" spans="1:7" ht="13.5">
      <c r="A154" s="9" t="s">
        <v>1215</v>
      </c>
      <c r="B154" s="1">
        <f t="shared" si="10"/>
        <v>42498</v>
      </c>
      <c r="C154" s="13">
        <f t="shared" si="11"/>
        <v>0.9583333333333334</v>
      </c>
      <c r="E154" s="6">
        <f t="shared" si="14"/>
        <v>48.53689005555555</v>
      </c>
      <c r="F154" s="5">
        <f t="shared" si="12"/>
        <v>0.0019117777777777777</v>
      </c>
      <c r="G154" s="14">
        <f t="shared" si="13"/>
        <v>1.0095777</v>
      </c>
    </row>
    <row r="155" spans="1:7" ht="13.5">
      <c r="A155" s="9" t="s">
        <v>1216</v>
      </c>
      <c r="B155" s="1">
        <f t="shared" si="10"/>
        <v>42498</v>
      </c>
      <c r="C155" s="13">
        <f t="shared" si="11"/>
        <v>0.9652777777777778</v>
      </c>
      <c r="E155" s="6">
        <f t="shared" si="14"/>
        <v>48.54360713888889</v>
      </c>
      <c r="F155" s="5">
        <f t="shared" si="12"/>
        <v>0.0019119444444444444</v>
      </c>
      <c r="G155" s="14">
        <f t="shared" si="13"/>
        <v>1.0095793</v>
      </c>
    </row>
    <row r="156" spans="1:7" ht="13.5">
      <c r="A156" s="9" t="s">
        <v>1217</v>
      </c>
      <c r="B156" s="1">
        <f t="shared" si="10"/>
        <v>42498</v>
      </c>
      <c r="C156" s="13">
        <f t="shared" si="11"/>
        <v>0.9722222222222222</v>
      </c>
      <c r="E156" s="6">
        <f t="shared" si="14"/>
        <v>48.55032419444444</v>
      </c>
      <c r="F156" s="5">
        <f t="shared" si="12"/>
        <v>0.0019121111111111112</v>
      </c>
      <c r="G156" s="14">
        <f t="shared" si="13"/>
        <v>1.0095809</v>
      </c>
    </row>
    <row r="157" spans="1:7" ht="13.5">
      <c r="A157" s="9" t="s">
        <v>596</v>
      </c>
      <c r="B157" s="1">
        <f t="shared" si="10"/>
        <v>42498</v>
      </c>
      <c r="C157" s="13">
        <f t="shared" si="11"/>
        <v>0.9791666666666666</v>
      </c>
      <c r="E157" s="6">
        <f t="shared" si="14"/>
        <v>48.55704125</v>
      </c>
      <c r="F157" s="5">
        <f t="shared" si="12"/>
        <v>0.00191225</v>
      </c>
      <c r="G157" s="14">
        <f t="shared" si="13"/>
        <v>1.00958251</v>
      </c>
    </row>
    <row r="158" spans="1:7" ht="13.5">
      <c r="A158" s="9" t="s">
        <v>597</v>
      </c>
      <c r="B158" s="1">
        <f t="shared" si="10"/>
        <v>42498</v>
      </c>
      <c r="C158" s="13">
        <f t="shared" si="11"/>
        <v>0.9861111111111112</v>
      </c>
      <c r="E158" s="6">
        <f t="shared" si="14"/>
        <v>48.56375825</v>
      </c>
      <c r="F158" s="5">
        <f t="shared" si="12"/>
        <v>0.0019124166666666666</v>
      </c>
      <c r="G158" s="14">
        <f t="shared" si="13"/>
        <v>1.00958411</v>
      </c>
    </row>
    <row r="159" spans="1:7" ht="13.5">
      <c r="A159" s="9" t="s">
        <v>598</v>
      </c>
      <c r="B159" s="1">
        <f t="shared" si="10"/>
        <v>42498</v>
      </c>
      <c r="C159" s="13">
        <f t="shared" si="11"/>
        <v>0.9930555555555555</v>
      </c>
      <c r="E159" s="6">
        <f t="shared" si="14"/>
        <v>48.57047525</v>
      </c>
      <c r="F159" s="5">
        <f t="shared" si="12"/>
        <v>0.0019125833333333334</v>
      </c>
      <c r="G159" s="14">
        <f t="shared" si="13"/>
        <v>1.00958571</v>
      </c>
    </row>
    <row r="160" spans="1:7" ht="13.5">
      <c r="A160" s="9" t="s">
        <v>599</v>
      </c>
      <c r="B160" s="1">
        <f t="shared" si="10"/>
        <v>42499</v>
      </c>
      <c r="C160" s="13">
        <f t="shared" si="11"/>
        <v>0</v>
      </c>
      <c r="E160" s="6">
        <f t="shared" si="14"/>
        <v>48.57719222222222</v>
      </c>
      <c r="F160" s="5">
        <f t="shared" si="12"/>
        <v>0.0019127500000000002</v>
      </c>
      <c r="G160" s="14">
        <f t="shared" si="13"/>
        <v>1.00958731</v>
      </c>
    </row>
    <row r="161" spans="1:7" ht="13.5">
      <c r="A161" s="9" t="s">
        <v>600</v>
      </c>
      <c r="B161" s="1">
        <f t="shared" si="10"/>
        <v>42499</v>
      </c>
      <c r="C161" s="13">
        <f t="shared" si="11"/>
        <v>0.006944444444444444</v>
      </c>
      <c r="E161" s="6">
        <f t="shared" si="14"/>
        <v>48.58390913888889</v>
      </c>
      <c r="F161" s="5">
        <f t="shared" si="12"/>
        <v>0.0019128888888888889</v>
      </c>
      <c r="G161" s="14">
        <f t="shared" si="13"/>
        <v>1.00958891</v>
      </c>
    </row>
    <row r="162" spans="1:7" ht="13.5">
      <c r="A162" s="9" t="s">
        <v>601</v>
      </c>
      <c r="B162" s="1">
        <f t="shared" si="10"/>
        <v>42499</v>
      </c>
      <c r="C162" s="13">
        <f t="shared" si="11"/>
        <v>0.013888888888888888</v>
      </c>
      <c r="E162" s="6">
        <f t="shared" si="14"/>
        <v>48.59062605555556</v>
      </c>
      <c r="F162" s="5">
        <f t="shared" si="12"/>
        <v>0.0019130555555555554</v>
      </c>
      <c r="G162" s="14">
        <f t="shared" si="13"/>
        <v>1.00959051</v>
      </c>
    </row>
    <row r="163" spans="1:7" ht="13.5">
      <c r="A163" s="9" t="s">
        <v>602</v>
      </c>
      <c r="B163" s="1">
        <f t="shared" si="10"/>
        <v>42499</v>
      </c>
      <c r="C163" s="13">
        <f t="shared" si="11"/>
        <v>0.020833333333333332</v>
      </c>
      <c r="E163" s="6">
        <f t="shared" si="14"/>
        <v>48.59734297222222</v>
      </c>
      <c r="F163" s="5">
        <f t="shared" si="12"/>
        <v>0.0019131944444444446</v>
      </c>
      <c r="G163" s="14">
        <f t="shared" si="13"/>
        <v>1.00959211</v>
      </c>
    </row>
    <row r="164" spans="1:7" ht="13.5">
      <c r="A164" s="9" t="s">
        <v>603</v>
      </c>
      <c r="B164" s="1">
        <f t="shared" si="10"/>
        <v>42499</v>
      </c>
      <c r="C164" s="13">
        <f t="shared" si="11"/>
        <v>0.027777777777777776</v>
      </c>
      <c r="E164" s="6">
        <f t="shared" si="14"/>
        <v>48.60405983333334</v>
      </c>
      <c r="F164" s="5">
        <f t="shared" si="12"/>
        <v>0.0019133611111111111</v>
      </c>
      <c r="G164" s="14">
        <f t="shared" si="13"/>
        <v>1.00959372</v>
      </c>
    </row>
    <row r="165" spans="1:7" ht="13.5">
      <c r="A165" s="9" t="s">
        <v>1225</v>
      </c>
      <c r="B165" s="1">
        <f t="shared" si="10"/>
        <v>42499</v>
      </c>
      <c r="C165" s="13">
        <f t="shared" si="11"/>
        <v>0.034722222222222224</v>
      </c>
      <c r="E165" s="6">
        <f t="shared" si="14"/>
        <v>48.610776666666666</v>
      </c>
      <c r="F165" s="5">
        <f t="shared" si="12"/>
        <v>0.0019135277777777779</v>
      </c>
      <c r="G165" s="14">
        <f t="shared" si="13"/>
        <v>1.00959532</v>
      </c>
    </row>
    <row r="166" spans="1:7" ht="13.5">
      <c r="A166" s="9" t="s">
        <v>1226</v>
      </c>
      <c r="B166" s="1">
        <f t="shared" si="10"/>
        <v>42499</v>
      </c>
      <c r="C166" s="13">
        <f t="shared" si="11"/>
        <v>0.041666666666666664</v>
      </c>
      <c r="E166" s="6">
        <f t="shared" si="14"/>
        <v>48.6174935</v>
      </c>
      <c r="F166" s="5">
        <f t="shared" si="12"/>
        <v>0.0019136666666666666</v>
      </c>
      <c r="G166" s="14">
        <f t="shared" si="13"/>
        <v>1.00959692</v>
      </c>
    </row>
    <row r="167" spans="1:7" ht="13.5">
      <c r="A167" s="9" t="s">
        <v>1227</v>
      </c>
      <c r="B167" s="1">
        <f t="shared" si="10"/>
        <v>42499</v>
      </c>
      <c r="C167" s="13">
        <f t="shared" si="11"/>
        <v>0.04861111111111111</v>
      </c>
      <c r="E167" s="6">
        <f t="shared" si="14"/>
        <v>48.62421030555556</v>
      </c>
      <c r="F167" s="5">
        <f t="shared" si="12"/>
        <v>0.0019138333333333334</v>
      </c>
      <c r="G167" s="14">
        <f t="shared" si="13"/>
        <v>1.00959852</v>
      </c>
    </row>
    <row r="168" spans="1:7" ht="13.5">
      <c r="A168" s="9" t="s">
        <v>1228</v>
      </c>
      <c r="B168" s="1">
        <f t="shared" si="10"/>
        <v>42499</v>
      </c>
      <c r="C168" s="13">
        <f t="shared" si="11"/>
        <v>0.05555555555555555</v>
      </c>
      <c r="E168" s="6">
        <f t="shared" si="14"/>
        <v>48.63092708333333</v>
      </c>
      <c r="F168" s="5">
        <f t="shared" si="12"/>
        <v>0.0019139722222222223</v>
      </c>
      <c r="G168" s="14">
        <f t="shared" si="13"/>
        <v>1.00960012</v>
      </c>
    </row>
    <row r="169" spans="1:7" ht="13.5">
      <c r="A169" s="9" t="s">
        <v>1229</v>
      </c>
      <c r="B169" s="1">
        <f t="shared" si="10"/>
        <v>42499</v>
      </c>
      <c r="C169" s="13">
        <f t="shared" si="11"/>
        <v>0.0625</v>
      </c>
      <c r="E169" s="6">
        <f t="shared" si="14"/>
        <v>48.637643833333335</v>
      </c>
      <c r="F169" s="5">
        <f t="shared" si="12"/>
        <v>0.001914138888888889</v>
      </c>
      <c r="G169" s="14">
        <f t="shared" si="13"/>
        <v>1.00960172</v>
      </c>
    </row>
    <row r="170" spans="1:7" ht="13.5">
      <c r="A170" s="9" t="s">
        <v>1230</v>
      </c>
      <c r="B170" s="1">
        <f t="shared" si="10"/>
        <v>42499</v>
      </c>
      <c r="C170" s="13">
        <f t="shared" si="11"/>
        <v>0.06944444444444443</v>
      </c>
      <c r="E170" s="6">
        <f t="shared" si="14"/>
        <v>48.64436055555556</v>
      </c>
      <c r="F170" s="5">
        <f t="shared" si="12"/>
        <v>0.0019142777777777778</v>
      </c>
      <c r="G170" s="14">
        <f t="shared" si="13"/>
        <v>1.00960332</v>
      </c>
    </row>
    <row r="171" spans="1:7" ht="13.5">
      <c r="A171" s="9" t="s">
        <v>1231</v>
      </c>
      <c r="B171" s="1">
        <f t="shared" si="10"/>
        <v>42499</v>
      </c>
      <c r="C171" s="13">
        <f t="shared" si="11"/>
        <v>0.0763888888888889</v>
      </c>
      <c r="E171" s="6">
        <f t="shared" si="14"/>
        <v>48.65107725</v>
      </c>
      <c r="F171" s="5">
        <f t="shared" si="12"/>
        <v>0.0019144444444444445</v>
      </c>
      <c r="G171" s="14">
        <f t="shared" si="13"/>
        <v>1.00960491</v>
      </c>
    </row>
    <row r="172" spans="1:7" ht="13.5">
      <c r="A172" s="9" t="s">
        <v>612</v>
      </c>
      <c r="B172" s="1">
        <f t="shared" si="10"/>
        <v>42499</v>
      </c>
      <c r="C172" s="13">
        <f t="shared" si="11"/>
        <v>0.08333333333333333</v>
      </c>
      <c r="E172" s="6">
        <f t="shared" si="14"/>
        <v>48.65779394444444</v>
      </c>
      <c r="F172" s="5">
        <f t="shared" si="12"/>
        <v>0.0019145833333333335</v>
      </c>
      <c r="G172" s="14">
        <f t="shared" si="13"/>
        <v>1.00960651</v>
      </c>
    </row>
    <row r="173" spans="1:7" ht="13.5">
      <c r="A173" s="9" t="s">
        <v>613</v>
      </c>
      <c r="B173" s="1">
        <f t="shared" si="10"/>
        <v>42499</v>
      </c>
      <c r="C173" s="13">
        <f t="shared" si="11"/>
        <v>0.09027777777777778</v>
      </c>
      <c r="E173" s="6">
        <f t="shared" si="14"/>
        <v>48.66451058333333</v>
      </c>
      <c r="F173" s="5">
        <f t="shared" si="12"/>
        <v>0.0019147499999999998</v>
      </c>
      <c r="G173" s="14">
        <f t="shared" si="13"/>
        <v>1.00960811</v>
      </c>
    </row>
    <row r="174" spans="1:7" ht="13.5">
      <c r="A174" s="9" t="s">
        <v>614</v>
      </c>
      <c r="B174" s="1">
        <f t="shared" si="10"/>
        <v>42499</v>
      </c>
      <c r="C174" s="13">
        <f t="shared" si="11"/>
        <v>0.09722222222222222</v>
      </c>
      <c r="E174" s="6">
        <f t="shared" si="14"/>
        <v>48.67122722222222</v>
      </c>
      <c r="F174" s="5">
        <f t="shared" si="12"/>
        <v>0.001914888888888889</v>
      </c>
      <c r="G174" s="14">
        <f t="shared" si="13"/>
        <v>1.00960971</v>
      </c>
    </row>
    <row r="175" spans="1:7" ht="13.5">
      <c r="A175" s="9" t="s">
        <v>615</v>
      </c>
      <c r="B175" s="1">
        <f t="shared" si="10"/>
        <v>42499</v>
      </c>
      <c r="C175" s="13">
        <f t="shared" si="11"/>
        <v>0.10416666666666667</v>
      </c>
      <c r="E175" s="6">
        <f t="shared" si="14"/>
        <v>48.67794383333333</v>
      </c>
      <c r="F175" s="5">
        <f t="shared" si="12"/>
        <v>0.0019150555555555555</v>
      </c>
      <c r="G175" s="14">
        <f t="shared" si="13"/>
        <v>1.00961131</v>
      </c>
    </row>
    <row r="176" spans="1:7" ht="13.5">
      <c r="A176" s="9" t="s">
        <v>616</v>
      </c>
      <c r="B176" s="1">
        <f t="shared" si="10"/>
        <v>42499</v>
      </c>
      <c r="C176" s="13">
        <f t="shared" si="11"/>
        <v>0.1111111111111111</v>
      </c>
      <c r="E176" s="6">
        <f t="shared" si="14"/>
        <v>48.68466041666667</v>
      </c>
      <c r="F176" s="5">
        <f t="shared" si="12"/>
        <v>0.0019151944444444446</v>
      </c>
      <c r="G176" s="14">
        <f t="shared" si="13"/>
        <v>1.00961291</v>
      </c>
    </row>
    <row r="177" spans="1:7" ht="13.5">
      <c r="A177" s="9" t="s">
        <v>617</v>
      </c>
      <c r="B177" s="1">
        <f t="shared" si="10"/>
        <v>42499</v>
      </c>
      <c r="C177" s="13">
        <f t="shared" si="11"/>
        <v>0.11805555555555557</v>
      </c>
      <c r="E177" s="6">
        <f t="shared" si="14"/>
        <v>48.691376972222216</v>
      </c>
      <c r="F177" s="5">
        <f t="shared" si="12"/>
        <v>0.0019153333333333333</v>
      </c>
      <c r="G177" s="14">
        <f t="shared" si="13"/>
        <v>1.00961451</v>
      </c>
    </row>
    <row r="178" spans="1:7" ht="13.5">
      <c r="A178" s="9" t="s">
        <v>618</v>
      </c>
      <c r="B178" s="1">
        <f t="shared" si="10"/>
        <v>42499</v>
      </c>
      <c r="C178" s="13">
        <f t="shared" si="11"/>
        <v>0.125</v>
      </c>
      <c r="E178" s="6">
        <f t="shared" si="14"/>
        <v>48.6980935</v>
      </c>
      <c r="F178" s="5">
        <f t="shared" si="12"/>
        <v>0.0019155</v>
      </c>
      <c r="G178" s="14">
        <f t="shared" si="13"/>
        <v>1.0096161</v>
      </c>
    </row>
    <row r="179" spans="1:7" ht="13.5">
      <c r="A179" s="9" t="s">
        <v>619</v>
      </c>
      <c r="B179" s="1">
        <f t="shared" si="10"/>
        <v>42499</v>
      </c>
      <c r="C179" s="13">
        <f t="shared" si="11"/>
        <v>0.13194444444444445</v>
      </c>
      <c r="E179" s="6">
        <f t="shared" si="14"/>
        <v>48.70481002777778</v>
      </c>
      <c r="F179" s="5">
        <f t="shared" si="12"/>
        <v>0.0019156388888888888</v>
      </c>
      <c r="G179" s="14">
        <f t="shared" si="13"/>
        <v>1.0096177</v>
      </c>
    </row>
    <row r="180" spans="1:7" ht="13.5">
      <c r="A180" s="9" t="s">
        <v>620</v>
      </c>
      <c r="B180" s="1">
        <f t="shared" si="10"/>
        <v>42499</v>
      </c>
      <c r="C180" s="13">
        <f t="shared" si="11"/>
        <v>0.1388888888888889</v>
      </c>
      <c r="E180" s="6">
        <f t="shared" si="14"/>
        <v>48.711526500000005</v>
      </c>
      <c r="F180" s="5">
        <f t="shared" si="12"/>
        <v>0.0019157777777777777</v>
      </c>
      <c r="G180" s="14">
        <f t="shared" si="13"/>
        <v>1.0096193</v>
      </c>
    </row>
    <row r="181" spans="1:7" ht="13.5">
      <c r="A181" s="9" t="s">
        <v>621</v>
      </c>
      <c r="B181" s="1">
        <f t="shared" si="10"/>
        <v>42499</v>
      </c>
      <c r="C181" s="13">
        <f t="shared" si="11"/>
        <v>0.14583333333333334</v>
      </c>
      <c r="E181" s="6">
        <f t="shared" si="14"/>
        <v>48.71824297222222</v>
      </c>
      <c r="F181" s="5">
        <f t="shared" si="12"/>
        <v>0.0019159444444444445</v>
      </c>
      <c r="G181" s="14">
        <f t="shared" si="13"/>
        <v>1.0096209</v>
      </c>
    </row>
    <row r="182" spans="1:7" ht="13.5">
      <c r="A182" s="9" t="s">
        <v>622</v>
      </c>
      <c r="B182" s="1">
        <f t="shared" si="10"/>
        <v>42499</v>
      </c>
      <c r="C182" s="13">
        <f t="shared" si="11"/>
        <v>0.15277777777777776</v>
      </c>
      <c r="E182" s="6">
        <f t="shared" si="14"/>
        <v>48.72495941666667</v>
      </c>
      <c r="F182" s="5">
        <f t="shared" si="12"/>
        <v>0.0019160833333333332</v>
      </c>
      <c r="G182" s="14">
        <f t="shared" si="13"/>
        <v>1.00962249</v>
      </c>
    </row>
    <row r="183" spans="1:7" ht="13.5">
      <c r="A183" s="9" t="s">
        <v>623</v>
      </c>
      <c r="B183" s="1">
        <f t="shared" si="10"/>
        <v>42499</v>
      </c>
      <c r="C183" s="13">
        <f t="shared" si="11"/>
        <v>0.15972222222222224</v>
      </c>
      <c r="E183" s="6">
        <f t="shared" si="14"/>
        <v>48.731675833333334</v>
      </c>
      <c r="F183" s="5">
        <f t="shared" si="12"/>
        <v>0.0019162222222222222</v>
      </c>
      <c r="G183" s="14">
        <f t="shared" si="13"/>
        <v>1.00962409</v>
      </c>
    </row>
    <row r="184" spans="1:7" ht="13.5">
      <c r="A184" s="9" t="s">
        <v>624</v>
      </c>
      <c r="B184" s="1">
        <f t="shared" si="10"/>
        <v>42499</v>
      </c>
      <c r="C184" s="13">
        <f t="shared" si="11"/>
        <v>0.16666666666666666</v>
      </c>
      <c r="E184" s="6">
        <f t="shared" si="14"/>
        <v>48.738392222222224</v>
      </c>
      <c r="F184" s="5">
        <f t="shared" si="12"/>
        <v>0.001916388888888889</v>
      </c>
      <c r="G184" s="14">
        <f t="shared" si="13"/>
        <v>1.00962569</v>
      </c>
    </row>
    <row r="185" spans="1:7" ht="13.5">
      <c r="A185" s="9" t="s">
        <v>625</v>
      </c>
      <c r="B185" s="1">
        <f t="shared" si="10"/>
        <v>42499</v>
      </c>
      <c r="C185" s="13">
        <f t="shared" si="11"/>
        <v>0.17361111111111113</v>
      </c>
      <c r="E185" s="6">
        <f t="shared" si="14"/>
        <v>48.745108583333334</v>
      </c>
      <c r="F185" s="5">
        <f t="shared" si="12"/>
        <v>0.0019165277777777776</v>
      </c>
      <c r="G185" s="14">
        <f t="shared" si="13"/>
        <v>1.00962728</v>
      </c>
    </row>
    <row r="186" spans="1:7" ht="13.5">
      <c r="A186" s="9" t="s">
        <v>626</v>
      </c>
      <c r="B186" s="1">
        <f t="shared" si="10"/>
        <v>42499</v>
      </c>
      <c r="C186" s="13">
        <f t="shared" si="11"/>
        <v>0.18055555555555555</v>
      </c>
      <c r="E186" s="6">
        <f t="shared" si="14"/>
        <v>48.751824944444444</v>
      </c>
      <c r="F186" s="5">
        <f t="shared" si="12"/>
        <v>0.0019166666666666668</v>
      </c>
      <c r="G186" s="14">
        <f t="shared" si="13"/>
        <v>1.00962888</v>
      </c>
    </row>
    <row r="187" spans="1:7" ht="13.5">
      <c r="A187" s="9" t="s">
        <v>627</v>
      </c>
      <c r="B187" s="1">
        <f t="shared" si="10"/>
        <v>42499</v>
      </c>
      <c r="C187" s="13">
        <f t="shared" si="11"/>
        <v>0.1875</v>
      </c>
      <c r="E187" s="6">
        <f t="shared" si="14"/>
        <v>48.75854125</v>
      </c>
      <c r="F187" s="5">
        <f t="shared" si="12"/>
        <v>0.0019168055555555555</v>
      </c>
      <c r="G187" s="14">
        <f t="shared" si="13"/>
        <v>1.00963048</v>
      </c>
    </row>
    <row r="188" spans="1:7" ht="13.5">
      <c r="A188" s="9" t="s">
        <v>628</v>
      </c>
      <c r="B188" s="1">
        <f t="shared" si="10"/>
        <v>42499</v>
      </c>
      <c r="C188" s="13">
        <f t="shared" si="11"/>
        <v>0.19444444444444445</v>
      </c>
      <c r="E188" s="6">
        <f t="shared" si="14"/>
        <v>48.76525755555556</v>
      </c>
      <c r="F188" s="5">
        <f t="shared" si="12"/>
        <v>0.001916972222222222</v>
      </c>
      <c r="G188" s="14">
        <f t="shared" si="13"/>
        <v>1.00963207</v>
      </c>
    </row>
    <row r="189" spans="1:7" ht="13.5">
      <c r="A189" s="9" t="s">
        <v>629</v>
      </c>
      <c r="B189" s="1">
        <f t="shared" si="10"/>
        <v>42499</v>
      </c>
      <c r="C189" s="13">
        <f t="shared" si="11"/>
        <v>0.20138888888888887</v>
      </c>
      <c r="E189" s="6">
        <f t="shared" si="14"/>
        <v>48.771973833333334</v>
      </c>
      <c r="F189" s="5">
        <f t="shared" si="12"/>
        <v>0.0019171111111111112</v>
      </c>
      <c r="G189" s="14">
        <f t="shared" si="13"/>
        <v>1.00963367</v>
      </c>
    </row>
    <row r="190" spans="1:7" ht="13.5">
      <c r="A190" s="9" t="s">
        <v>630</v>
      </c>
      <c r="B190" s="1">
        <f t="shared" si="10"/>
        <v>42499</v>
      </c>
      <c r="C190" s="13">
        <f t="shared" si="11"/>
        <v>0.20833333333333334</v>
      </c>
      <c r="E190" s="6">
        <f t="shared" si="14"/>
        <v>48.77869008333333</v>
      </c>
      <c r="F190" s="5">
        <f t="shared" si="12"/>
        <v>0.00191725</v>
      </c>
      <c r="G190" s="14">
        <f t="shared" si="13"/>
        <v>1.00963526</v>
      </c>
    </row>
    <row r="191" spans="1:7" ht="13.5">
      <c r="A191" s="9" t="s">
        <v>631</v>
      </c>
      <c r="B191" s="1">
        <f t="shared" si="10"/>
        <v>42499</v>
      </c>
      <c r="C191" s="13">
        <f t="shared" si="11"/>
        <v>0.2152777777777778</v>
      </c>
      <c r="E191" s="6">
        <f t="shared" si="14"/>
        <v>48.785406305555554</v>
      </c>
      <c r="F191" s="5">
        <f t="shared" si="12"/>
        <v>0.0019173888888888888</v>
      </c>
      <c r="G191" s="14">
        <f t="shared" si="13"/>
        <v>1.00963686</v>
      </c>
    </row>
    <row r="192" spans="1:7" ht="13.5">
      <c r="A192" s="9" t="s">
        <v>632</v>
      </c>
      <c r="B192" s="1">
        <f t="shared" si="10"/>
        <v>42499</v>
      </c>
      <c r="C192" s="13">
        <f t="shared" si="11"/>
        <v>0.2222222222222222</v>
      </c>
      <c r="E192" s="6">
        <f t="shared" si="14"/>
        <v>48.7921225</v>
      </c>
      <c r="F192" s="5">
        <f t="shared" si="12"/>
        <v>0.0019175277777777778</v>
      </c>
      <c r="G192" s="14">
        <f t="shared" si="13"/>
        <v>1.00963845</v>
      </c>
    </row>
    <row r="193" spans="1:7" ht="13.5">
      <c r="A193" s="9" t="s">
        <v>633</v>
      </c>
      <c r="B193" s="1">
        <f t="shared" si="10"/>
        <v>42499</v>
      </c>
      <c r="C193" s="13">
        <f t="shared" si="11"/>
        <v>0.22916666666666666</v>
      </c>
      <c r="E193" s="6">
        <f t="shared" si="14"/>
        <v>48.79883866666666</v>
      </c>
      <c r="F193" s="5">
        <f t="shared" si="12"/>
        <v>0.0019176666666666667</v>
      </c>
      <c r="G193" s="14">
        <f t="shared" si="13"/>
        <v>1.00964005</v>
      </c>
    </row>
    <row r="194" spans="1:7" ht="13.5">
      <c r="A194" s="9" t="s">
        <v>634</v>
      </c>
      <c r="B194" s="1">
        <f t="shared" si="10"/>
        <v>42499</v>
      </c>
      <c r="C194" s="13">
        <f t="shared" si="11"/>
        <v>0.23611111111111113</v>
      </c>
      <c r="E194" s="6">
        <f t="shared" si="14"/>
        <v>48.80555483333333</v>
      </c>
      <c r="F194" s="5">
        <f t="shared" si="12"/>
        <v>0.0019178055555555554</v>
      </c>
      <c r="G194" s="14">
        <f t="shared" si="13"/>
        <v>1.00964164</v>
      </c>
    </row>
    <row r="195" spans="1:7" ht="13.5">
      <c r="A195" s="9" t="s">
        <v>635</v>
      </c>
      <c r="B195" s="1">
        <f t="shared" si="10"/>
        <v>42499</v>
      </c>
      <c r="C195" s="13">
        <f t="shared" si="11"/>
        <v>0.24305555555555555</v>
      </c>
      <c r="E195" s="6">
        <f t="shared" si="14"/>
        <v>48.81227094444444</v>
      </c>
      <c r="F195" s="5">
        <f t="shared" si="12"/>
        <v>0.0019179722222222222</v>
      </c>
      <c r="G195" s="14">
        <f t="shared" si="13"/>
        <v>1.00964324</v>
      </c>
    </row>
    <row r="196" spans="1:7" ht="13.5">
      <c r="A196" s="9" t="s">
        <v>636</v>
      </c>
      <c r="B196" s="1">
        <f t="shared" si="10"/>
        <v>42499</v>
      </c>
      <c r="C196" s="13">
        <f t="shared" si="11"/>
        <v>0.25</v>
      </c>
      <c r="E196" s="6">
        <f t="shared" si="14"/>
        <v>48.81898705555556</v>
      </c>
      <c r="F196" s="5">
        <f t="shared" si="12"/>
        <v>0.001918111111111111</v>
      </c>
      <c r="G196" s="14">
        <f t="shared" si="13"/>
        <v>1.00964483</v>
      </c>
    </row>
    <row r="197" spans="1:7" ht="13.5">
      <c r="A197" s="9" t="s">
        <v>637</v>
      </c>
      <c r="B197" s="1">
        <f t="shared" si="10"/>
        <v>42499</v>
      </c>
      <c r="C197" s="13">
        <f t="shared" si="11"/>
        <v>0.2569444444444445</v>
      </c>
      <c r="E197" s="6">
        <f t="shared" si="14"/>
        <v>48.82570313888889</v>
      </c>
      <c r="F197" s="5">
        <f t="shared" si="12"/>
        <v>0.00191825</v>
      </c>
      <c r="G197" s="14">
        <f t="shared" si="13"/>
        <v>1.00964643</v>
      </c>
    </row>
    <row r="198" spans="1:7" ht="13.5">
      <c r="A198" s="9" t="s">
        <v>638</v>
      </c>
      <c r="B198" s="1">
        <f t="shared" si="10"/>
        <v>42499</v>
      </c>
      <c r="C198" s="13">
        <f t="shared" si="11"/>
        <v>0.2638888888888889</v>
      </c>
      <c r="E198" s="6">
        <f t="shared" si="14"/>
        <v>48.83241919444445</v>
      </c>
      <c r="F198" s="5">
        <f t="shared" si="12"/>
        <v>0.001918388888888889</v>
      </c>
      <c r="G198" s="14">
        <f t="shared" si="13"/>
        <v>1.00964802</v>
      </c>
    </row>
    <row r="199" spans="1:7" ht="13.5">
      <c r="A199" s="9" t="s">
        <v>639</v>
      </c>
      <c r="B199" s="1">
        <f t="shared" si="10"/>
        <v>42499</v>
      </c>
      <c r="C199" s="13">
        <f t="shared" si="11"/>
        <v>0.2708333333333333</v>
      </c>
      <c r="E199" s="6">
        <f t="shared" si="14"/>
        <v>48.839135222222225</v>
      </c>
      <c r="F199" s="5">
        <f t="shared" si="12"/>
        <v>0.0019185277777777777</v>
      </c>
      <c r="G199" s="14">
        <f t="shared" si="13"/>
        <v>1.00964961</v>
      </c>
    </row>
    <row r="200" spans="1:7" ht="13.5">
      <c r="A200" s="9" t="s">
        <v>640</v>
      </c>
      <c r="B200" s="1">
        <f t="shared" si="10"/>
        <v>42499</v>
      </c>
      <c r="C200" s="13">
        <f t="shared" si="11"/>
        <v>0.2777777777777778</v>
      </c>
      <c r="E200" s="6">
        <f t="shared" si="14"/>
        <v>48.84585122222222</v>
      </c>
      <c r="F200" s="5">
        <f t="shared" si="12"/>
        <v>0.0019186666666666666</v>
      </c>
      <c r="G200" s="14">
        <f t="shared" si="13"/>
        <v>1.00965121</v>
      </c>
    </row>
    <row r="201" spans="1:7" ht="13.5">
      <c r="A201" s="9" t="s">
        <v>641</v>
      </c>
      <c r="B201" s="1">
        <f t="shared" si="10"/>
        <v>42499</v>
      </c>
      <c r="C201" s="13">
        <f t="shared" si="11"/>
        <v>0.2847222222222222</v>
      </c>
      <c r="E201" s="6">
        <f t="shared" si="14"/>
        <v>48.85256722222223</v>
      </c>
      <c r="F201" s="5">
        <f t="shared" si="12"/>
        <v>0.0019188055555555555</v>
      </c>
      <c r="G201" s="14">
        <f t="shared" si="13"/>
        <v>1.0096528</v>
      </c>
    </row>
    <row r="202" spans="1:7" ht="13.5">
      <c r="A202" s="9" t="s">
        <v>642</v>
      </c>
      <c r="B202" s="1">
        <f t="shared" si="10"/>
        <v>42499</v>
      </c>
      <c r="C202" s="13">
        <f t="shared" si="11"/>
        <v>0.2916666666666667</v>
      </c>
      <c r="E202" s="6">
        <f t="shared" si="14"/>
        <v>48.85928316666667</v>
      </c>
      <c r="F202" s="5">
        <f t="shared" si="12"/>
        <v>0.0019189444444444445</v>
      </c>
      <c r="G202" s="14">
        <f t="shared" si="13"/>
        <v>1.00965439</v>
      </c>
    </row>
    <row r="203" spans="1:7" ht="13.5">
      <c r="A203" s="9" t="s">
        <v>643</v>
      </c>
      <c r="B203" s="1">
        <f t="shared" si="10"/>
        <v>42499</v>
      </c>
      <c r="C203" s="13">
        <f t="shared" si="11"/>
        <v>0.2986111111111111</v>
      </c>
      <c r="E203" s="6">
        <f t="shared" si="14"/>
        <v>48.865999111111115</v>
      </c>
      <c r="F203" s="5">
        <f t="shared" si="12"/>
        <v>0.0019190833333333332</v>
      </c>
      <c r="G203" s="14">
        <f t="shared" si="13"/>
        <v>1.00965599</v>
      </c>
    </row>
    <row r="204" spans="1:7" ht="13.5">
      <c r="A204" s="9" t="s">
        <v>644</v>
      </c>
      <c r="B204" s="1">
        <f t="shared" si="10"/>
        <v>42499</v>
      </c>
      <c r="C204" s="13">
        <f t="shared" si="11"/>
        <v>0.3055555555555555</v>
      </c>
      <c r="E204" s="6">
        <f t="shared" si="14"/>
        <v>48.87271502777778</v>
      </c>
      <c r="F204" s="5">
        <f t="shared" si="12"/>
        <v>0.0019192222222222223</v>
      </c>
      <c r="G204" s="14">
        <f t="shared" si="13"/>
        <v>1.00965758</v>
      </c>
    </row>
    <row r="205" spans="1:7" ht="13.5">
      <c r="A205" s="9" t="s">
        <v>645</v>
      </c>
      <c r="B205" s="1">
        <f t="shared" si="10"/>
        <v>42499</v>
      </c>
      <c r="C205" s="13">
        <f t="shared" si="11"/>
        <v>0.3125</v>
      </c>
      <c r="E205" s="6">
        <f t="shared" si="14"/>
        <v>48.879430916666664</v>
      </c>
      <c r="F205" s="5">
        <f t="shared" si="12"/>
        <v>0.0019193333333333334</v>
      </c>
      <c r="G205" s="14">
        <f t="shared" si="13"/>
        <v>1.00965917</v>
      </c>
    </row>
    <row r="206" spans="1:7" ht="13.5">
      <c r="A206" s="9" t="s">
        <v>646</v>
      </c>
      <c r="B206" s="1">
        <f t="shared" si="10"/>
        <v>42499</v>
      </c>
      <c r="C206" s="13">
        <f t="shared" si="11"/>
        <v>0.3194444444444445</v>
      </c>
      <c r="E206" s="6">
        <f t="shared" si="14"/>
        <v>48.886146777777775</v>
      </c>
      <c r="F206" s="5">
        <f t="shared" si="12"/>
        <v>0.0019194722222222222</v>
      </c>
      <c r="G206" s="14">
        <f t="shared" si="13"/>
        <v>1.00966076</v>
      </c>
    </row>
    <row r="207" spans="1:7" ht="13.5">
      <c r="A207" s="9" t="s">
        <v>647</v>
      </c>
      <c r="B207" s="1">
        <f t="shared" si="10"/>
        <v>42499</v>
      </c>
      <c r="C207" s="13">
        <f t="shared" si="11"/>
        <v>0.3263888888888889</v>
      </c>
      <c r="E207" s="6">
        <f t="shared" si="14"/>
        <v>48.89286261111111</v>
      </c>
      <c r="F207" s="5">
        <f t="shared" si="12"/>
        <v>0.001919611111111111</v>
      </c>
      <c r="G207" s="14">
        <f t="shared" si="13"/>
        <v>1.00966235</v>
      </c>
    </row>
    <row r="208" spans="1:7" ht="13.5">
      <c r="A208" s="9" t="s">
        <v>648</v>
      </c>
      <c r="B208" s="1">
        <f aca="true" t="shared" si="15" ref="B208:B271">DATE(FIXED(MID(A208,9,4)),FIXED(MID(A208,4,3)),FIXED(MID(A208,1,3)))</f>
        <v>42499</v>
      </c>
      <c r="C208" s="13">
        <f aca="true" t="shared" si="16" ref="C208:C271">(VALUE(MID(A208,14,2))+VALUE(MID(A208,17,2))/60+VALUE(MID(A208,20,5))/3660)/24</f>
        <v>0.3333333333333333</v>
      </c>
      <c r="E208" s="6">
        <f t="shared" si="14"/>
        <v>48.899578444444444</v>
      </c>
      <c r="F208" s="5">
        <f aca="true" t="shared" si="17" ref="F208:F271">-((VALUE(MID(A208,44,2))+VALUE(MID(A208,47,2))/60+VALUE(MID(A208,50,7))/3600)*(IF(MID(A208,43,1)="-",-1,1)))</f>
        <v>0.00191975</v>
      </c>
      <c r="G208" s="14">
        <f aca="true" t="shared" si="18" ref="G208:G271">VALUE(MID(A208,60,11))</f>
        <v>1.00966395</v>
      </c>
    </row>
    <row r="209" spans="1:7" ht="13.5">
      <c r="A209" s="9" t="s">
        <v>649</v>
      </c>
      <c r="B209" s="1">
        <f t="shared" si="15"/>
        <v>42499</v>
      </c>
      <c r="C209" s="13">
        <f t="shared" si="16"/>
        <v>0.34027777777777773</v>
      </c>
      <c r="E209" s="6">
        <f aca="true" t="shared" si="19" ref="E209:E272">VALUE(MID(A209,27,3))+VALUE(MID(A209,31,2))/60+VALUE(MID(A209,34,7))/3600</f>
        <v>48.90629422222222</v>
      </c>
      <c r="F209" s="5">
        <f t="shared" si="17"/>
        <v>0.001919888888888889</v>
      </c>
      <c r="G209" s="14">
        <f t="shared" si="18"/>
        <v>1.00966554</v>
      </c>
    </row>
    <row r="210" spans="1:7" ht="13.5">
      <c r="A210" s="9" t="s">
        <v>650</v>
      </c>
      <c r="B210" s="1">
        <f t="shared" si="15"/>
        <v>42499</v>
      </c>
      <c r="C210" s="13">
        <f t="shared" si="16"/>
        <v>0.34722222222222227</v>
      </c>
      <c r="E210" s="6">
        <f t="shared" si="19"/>
        <v>48.91301</v>
      </c>
      <c r="F210" s="5">
        <f t="shared" si="17"/>
        <v>0.0019200277777777777</v>
      </c>
      <c r="G210" s="14">
        <f t="shared" si="18"/>
        <v>1.00966713</v>
      </c>
    </row>
    <row r="211" spans="1:7" ht="13.5">
      <c r="A211" s="9" t="s">
        <v>651</v>
      </c>
      <c r="B211" s="1">
        <f t="shared" si="15"/>
        <v>42499</v>
      </c>
      <c r="C211" s="13">
        <f t="shared" si="16"/>
        <v>0.3541666666666667</v>
      </c>
      <c r="E211" s="6">
        <f t="shared" si="19"/>
        <v>48.91972575</v>
      </c>
      <c r="F211" s="5">
        <f t="shared" si="17"/>
        <v>0.0019201666666666668</v>
      </c>
      <c r="G211" s="14">
        <f t="shared" si="18"/>
        <v>1.00966872</v>
      </c>
    </row>
    <row r="212" spans="1:7" ht="13.5">
      <c r="A212" s="9" t="s">
        <v>652</v>
      </c>
      <c r="B212" s="1">
        <f t="shared" si="15"/>
        <v>42499</v>
      </c>
      <c r="C212" s="13">
        <f t="shared" si="16"/>
        <v>0.3611111111111111</v>
      </c>
      <c r="E212" s="6">
        <f t="shared" si="19"/>
        <v>48.92644147222222</v>
      </c>
      <c r="F212" s="5">
        <f t="shared" si="17"/>
        <v>0.001920277777777778</v>
      </c>
      <c r="G212" s="14">
        <f t="shared" si="18"/>
        <v>1.00967031</v>
      </c>
    </row>
    <row r="213" spans="1:7" ht="13.5">
      <c r="A213" s="9" t="s">
        <v>653</v>
      </c>
      <c r="B213" s="1">
        <f t="shared" si="15"/>
        <v>42499</v>
      </c>
      <c r="C213" s="13">
        <f t="shared" si="16"/>
        <v>0.3680555555555556</v>
      </c>
      <c r="E213" s="6">
        <f t="shared" si="19"/>
        <v>48.93315716666667</v>
      </c>
      <c r="F213" s="5">
        <f t="shared" si="17"/>
        <v>0.0019204166666666666</v>
      </c>
      <c r="G213" s="14">
        <f t="shared" si="18"/>
        <v>1.0096719</v>
      </c>
    </row>
    <row r="214" spans="1:7" ht="13.5">
      <c r="A214" s="9" t="s">
        <v>654</v>
      </c>
      <c r="B214" s="1">
        <f t="shared" si="15"/>
        <v>42499</v>
      </c>
      <c r="C214" s="13">
        <f t="shared" si="16"/>
        <v>0.375</v>
      </c>
      <c r="E214" s="6">
        <f t="shared" si="19"/>
        <v>48.93987283333333</v>
      </c>
      <c r="F214" s="5">
        <f t="shared" si="17"/>
        <v>0.0019205555555555556</v>
      </c>
      <c r="G214" s="14">
        <f t="shared" si="18"/>
        <v>1.00967349</v>
      </c>
    </row>
    <row r="215" spans="1:7" ht="13.5">
      <c r="A215" s="9" t="s">
        <v>655</v>
      </c>
      <c r="B215" s="1">
        <f t="shared" si="15"/>
        <v>42499</v>
      </c>
      <c r="C215" s="13">
        <f t="shared" si="16"/>
        <v>0.3819444444444444</v>
      </c>
      <c r="E215" s="6">
        <f t="shared" si="19"/>
        <v>48.94658847222222</v>
      </c>
      <c r="F215" s="5">
        <f t="shared" si="17"/>
        <v>0.0019206944444444445</v>
      </c>
      <c r="G215" s="14">
        <f t="shared" si="18"/>
        <v>1.00967508</v>
      </c>
    </row>
    <row r="216" spans="1:7" ht="13.5">
      <c r="A216" s="9" t="s">
        <v>656</v>
      </c>
      <c r="B216" s="1">
        <f t="shared" si="15"/>
        <v>42499</v>
      </c>
      <c r="C216" s="13">
        <f t="shared" si="16"/>
        <v>0.3888888888888889</v>
      </c>
      <c r="E216" s="6">
        <f t="shared" si="19"/>
        <v>48.953304111111116</v>
      </c>
      <c r="F216" s="5">
        <f t="shared" si="17"/>
        <v>0.0019208055555555556</v>
      </c>
      <c r="G216" s="14">
        <f t="shared" si="18"/>
        <v>1.00967667</v>
      </c>
    </row>
    <row r="217" spans="1:7" ht="13.5">
      <c r="A217" s="9" t="s">
        <v>657</v>
      </c>
      <c r="B217" s="1">
        <f t="shared" si="15"/>
        <v>42499</v>
      </c>
      <c r="C217" s="13">
        <f t="shared" si="16"/>
        <v>0.3958333333333333</v>
      </c>
      <c r="E217" s="6">
        <f t="shared" si="19"/>
        <v>48.96001969444445</v>
      </c>
      <c r="F217" s="5">
        <f t="shared" si="17"/>
        <v>0.0019209444444444445</v>
      </c>
      <c r="G217" s="14">
        <f t="shared" si="18"/>
        <v>1.00967826</v>
      </c>
    </row>
    <row r="218" spans="1:7" ht="13.5">
      <c r="A218" s="9" t="s">
        <v>658</v>
      </c>
      <c r="B218" s="1">
        <f t="shared" si="15"/>
        <v>42499</v>
      </c>
      <c r="C218" s="13">
        <f t="shared" si="16"/>
        <v>0.40277777777777773</v>
      </c>
      <c r="E218" s="6">
        <f t="shared" si="19"/>
        <v>48.96673527777778</v>
      </c>
      <c r="F218" s="5">
        <f t="shared" si="17"/>
        <v>0.0019210833333333332</v>
      </c>
      <c r="G218" s="14">
        <f t="shared" si="18"/>
        <v>1.00967985</v>
      </c>
    </row>
    <row r="219" spans="1:7" ht="13.5">
      <c r="A219" s="9" t="s">
        <v>659</v>
      </c>
      <c r="B219" s="1">
        <f t="shared" si="15"/>
        <v>42499</v>
      </c>
      <c r="C219" s="13">
        <f t="shared" si="16"/>
        <v>0.40972222222222227</v>
      </c>
      <c r="E219" s="6">
        <f t="shared" si="19"/>
        <v>48.97345083333334</v>
      </c>
      <c r="F219" s="5">
        <f t="shared" si="17"/>
        <v>0.0019212222222222224</v>
      </c>
      <c r="G219" s="14">
        <f t="shared" si="18"/>
        <v>1.00968144</v>
      </c>
    </row>
    <row r="220" spans="1:7" ht="13.5">
      <c r="A220" s="9" t="s">
        <v>660</v>
      </c>
      <c r="B220" s="1">
        <f t="shared" si="15"/>
        <v>42499</v>
      </c>
      <c r="C220" s="13">
        <f t="shared" si="16"/>
        <v>0.4166666666666667</v>
      </c>
      <c r="E220" s="6">
        <f t="shared" si="19"/>
        <v>48.98016636111111</v>
      </c>
      <c r="F220" s="5">
        <f t="shared" si="17"/>
        <v>0.0019213333333333335</v>
      </c>
      <c r="G220" s="14">
        <f t="shared" si="18"/>
        <v>1.00968303</v>
      </c>
    </row>
    <row r="221" spans="1:7" ht="13.5">
      <c r="A221" s="9" t="s">
        <v>661</v>
      </c>
      <c r="B221" s="1">
        <f t="shared" si="15"/>
        <v>42499</v>
      </c>
      <c r="C221" s="13">
        <f t="shared" si="16"/>
        <v>0.4236111111111111</v>
      </c>
      <c r="E221" s="6">
        <f t="shared" si="19"/>
        <v>48.986881861111115</v>
      </c>
      <c r="F221" s="5">
        <f t="shared" si="17"/>
        <v>0.0019214722222222222</v>
      </c>
      <c r="G221" s="14">
        <f t="shared" si="18"/>
        <v>1.00968462</v>
      </c>
    </row>
    <row r="222" spans="1:7" ht="13.5">
      <c r="A222" s="9" t="s">
        <v>662</v>
      </c>
      <c r="B222" s="1">
        <f t="shared" si="15"/>
        <v>42499</v>
      </c>
      <c r="C222" s="13">
        <f t="shared" si="16"/>
        <v>0.4305555555555556</v>
      </c>
      <c r="E222" s="6">
        <f t="shared" si="19"/>
        <v>48.993597333333334</v>
      </c>
      <c r="F222" s="5">
        <f t="shared" si="17"/>
        <v>0.0019215833333333333</v>
      </c>
      <c r="G222" s="14">
        <f t="shared" si="18"/>
        <v>1.00968621</v>
      </c>
    </row>
    <row r="223" spans="1:7" ht="13.5">
      <c r="A223" s="9" t="s">
        <v>663</v>
      </c>
      <c r="B223" s="1">
        <f t="shared" si="15"/>
        <v>42499</v>
      </c>
      <c r="C223" s="13">
        <f t="shared" si="16"/>
        <v>0.4375</v>
      </c>
      <c r="E223" s="6">
        <f t="shared" si="19"/>
        <v>49.00031280555555</v>
      </c>
      <c r="F223" s="5">
        <f t="shared" si="17"/>
        <v>0.0019217222222222222</v>
      </c>
      <c r="G223" s="14">
        <f t="shared" si="18"/>
        <v>1.0096878</v>
      </c>
    </row>
    <row r="224" spans="1:7" ht="13.5">
      <c r="A224" s="9" t="s">
        <v>664</v>
      </c>
      <c r="B224" s="1">
        <f t="shared" si="15"/>
        <v>42499</v>
      </c>
      <c r="C224" s="13">
        <f t="shared" si="16"/>
        <v>0.4444444444444444</v>
      </c>
      <c r="E224" s="6">
        <f t="shared" si="19"/>
        <v>49.007028222222225</v>
      </c>
      <c r="F224" s="5">
        <f t="shared" si="17"/>
        <v>0.0019218611111111112</v>
      </c>
      <c r="G224" s="14">
        <f t="shared" si="18"/>
        <v>1.00968939</v>
      </c>
    </row>
    <row r="225" spans="1:7" ht="13.5">
      <c r="A225" s="9" t="s">
        <v>665</v>
      </c>
      <c r="B225" s="1">
        <f t="shared" si="15"/>
        <v>42499</v>
      </c>
      <c r="C225" s="13">
        <f t="shared" si="16"/>
        <v>0.4513888888888889</v>
      </c>
      <c r="E225" s="6">
        <f t="shared" si="19"/>
        <v>49.01374363888889</v>
      </c>
      <c r="F225" s="5">
        <f t="shared" si="17"/>
        <v>0.0019219722222222223</v>
      </c>
      <c r="G225" s="14">
        <f t="shared" si="18"/>
        <v>1.00969098</v>
      </c>
    </row>
    <row r="226" spans="1:7" ht="13.5">
      <c r="A226" s="9" t="s">
        <v>666</v>
      </c>
      <c r="B226" s="1">
        <f t="shared" si="15"/>
        <v>42499</v>
      </c>
      <c r="C226" s="13">
        <f t="shared" si="16"/>
        <v>0.4583333333333333</v>
      </c>
      <c r="E226" s="6">
        <f t="shared" si="19"/>
        <v>49.020459027777775</v>
      </c>
      <c r="F226" s="5">
        <f t="shared" si="17"/>
        <v>0.0019221111111111112</v>
      </c>
      <c r="G226" s="14">
        <f t="shared" si="18"/>
        <v>1.00969257</v>
      </c>
    </row>
    <row r="227" spans="1:7" ht="13.5">
      <c r="A227" s="9" t="s">
        <v>667</v>
      </c>
      <c r="B227" s="1">
        <f t="shared" si="15"/>
        <v>42499</v>
      </c>
      <c r="C227" s="13">
        <f t="shared" si="16"/>
        <v>0.46527777777777773</v>
      </c>
      <c r="E227" s="6">
        <f t="shared" si="19"/>
        <v>49.02717438888889</v>
      </c>
      <c r="F227" s="5">
        <f t="shared" si="17"/>
        <v>0.0019222222222222223</v>
      </c>
      <c r="G227" s="14">
        <f t="shared" si="18"/>
        <v>1.00969415</v>
      </c>
    </row>
    <row r="228" spans="1:7" ht="13.5">
      <c r="A228" s="9" t="s">
        <v>668</v>
      </c>
      <c r="B228" s="1">
        <f t="shared" si="15"/>
        <v>42499</v>
      </c>
      <c r="C228" s="13">
        <f t="shared" si="16"/>
        <v>0.47222222222222227</v>
      </c>
      <c r="E228" s="6">
        <f t="shared" si="19"/>
        <v>49.03388972222222</v>
      </c>
      <c r="F228" s="5">
        <f t="shared" si="17"/>
        <v>0.001922361111111111</v>
      </c>
      <c r="G228" s="14">
        <f t="shared" si="18"/>
        <v>1.00969574</v>
      </c>
    </row>
    <row r="229" spans="1:7" ht="13.5">
      <c r="A229" s="9" t="s">
        <v>669</v>
      </c>
      <c r="B229" s="1">
        <f t="shared" si="15"/>
        <v>42499</v>
      </c>
      <c r="C229" s="13">
        <f t="shared" si="16"/>
        <v>0.4791666666666667</v>
      </c>
      <c r="E229" s="6">
        <f t="shared" si="19"/>
        <v>49.04060502777778</v>
      </c>
      <c r="F229" s="5">
        <f t="shared" si="17"/>
        <v>0.0019224722222222221</v>
      </c>
      <c r="G229" s="14">
        <f t="shared" si="18"/>
        <v>1.00969733</v>
      </c>
    </row>
    <row r="230" spans="1:7" ht="13.5">
      <c r="A230" s="9" t="s">
        <v>670</v>
      </c>
      <c r="B230" s="1">
        <f t="shared" si="15"/>
        <v>42499</v>
      </c>
      <c r="C230" s="13">
        <f t="shared" si="16"/>
        <v>0.4861111111111111</v>
      </c>
      <c r="E230" s="6">
        <f t="shared" si="19"/>
        <v>49.04732030555555</v>
      </c>
      <c r="F230" s="5">
        <f t="shared" si="17"/>
        <v>0.0019226111111111113</v>
      </c>
      <c r="G230" s="14">
        <f t="shared" si="18"/>
        <v>1.00969892</v>
      </c>
    </row>
    <row r="231" spans="1:7" ht="13.5">
      <c r="A231" s="9" t="s">
        <v>671</v>
      </c>
      <c r="B231" s="1">
        <f t="shared" si="15"/>
        <v>42499</v>
      </c>
      <c r="C231" s="13">
        <f t="shared" si="16"/>
        <v>0.4930555555555556</v>
      </c>
      <c r="E231" s="6">
        <f t="shared" si="19"/>
        <v>49.05403558333333</v>
      </c>
      <c r="F231" s="5">
        <f t="shared" si="17"/>
        <v>0.0019227222222222224</v>
      </c>
      <c r="G231" s="14">
        <f t="shared" si="18"/>
        <v>1.00970051</v>
      </c>
    </row>
    <row r="232" spans="1:7" ht="13.5">
      <c r="A232" s="9" t="s">
        <v>672</v>
      </c>
      <c r="B232" s="1">
        <f t="shared" si="15"/>
        <v>42499</v>
      </c>
      <c r="C232" s="13">
        <f t="shared" si="16"/>
        <v>0.5</v>
      </c>
      <c r="E232" s="6">
        <f t="shared" si="19"/>
        <v>49.06075080555555</v>
      </c>
      <c r="F232" s="5">
        <f t="shared" si="17"/>
        <v>0.001922861111111111</v>
      </c>
      <c r="G232" s="14">
        <f t="shared" si="18"/>
        <v>1.00970209</v>
      </c>
    </row>
    <row r="233" spans="1:7" ht="13.5">
      <c r="A233" s="9" t="s">
        <v>673</v>
      </c>
      <c r="B233" s="1">
        <f t="shared" si="15"/>
        <v>42499</v>
      </c>
      <c r="C233" s="13">
        <f t="shared" si="16"/>
        <v>0.5069444444444444</v>
      </c>
      <c r="E233" s="6">
        <f t="shared" si="19"/>
        <v>49.06746602777778</v>
      </c>
      <c r="F233" s="5">
        <f t="shared" si="17"/>
        <v>0.0019229722222222222</v>
      </c>
      <c r="G233" s="14">
        <f t="shared" si="18"/>
        <v>1.00970368</v>
      </c>
    </row>
    <row r="234" spans="1:7" ht="13.5">
      <c r="A234" s="9" t="s">
        <v>674</v>
      </c>
      <c r="B234" s="1">
        <f t="shared" si="15"/>
        <v>42499</v>
      </c>
      <c r="C234" s="13">
        <f t="shared" si="16"/>
        <v>0.513888888888889</v>
      </c>
      <c r="E234" s="6">
        <f t="shared" si="19"/>
        <v>49.07418122222222</v>
      </c>
      <c r="F234" s="5">
        <f t="shared" si="17"/>
        <v>0.001923111111111111</v>
      </c>
      <c r="G234" s="14">
        <f t="shared" si="18"/>
        <v>1.00970527</v>
      </c>
    </row>
    <row r="235" spans="1:7" ht="13.5">
      <c r="A235" s="9" t="s">
        <v>675</v>
      </c>
      <c r="B235" s="1">
        <f t="shared" si="15"/>
        <v>42499</v>
      </c>
      <c r="C235" s="13">
        <f t="shared" si="16"/>
        <v>0.5208333333333334</v>
      </c>
      <c r="E235" s="6">
        <f t="shared" si="19"/>
        <v>49.080896388888895</v>
      </c>
      <c r="F235" s="5">
        <f t="shared" si="17"/>
        <v>0.0019232222222222224</v>
      </c>
      <c r="G235" s="14">
        <f t="shared" si="18"/>
        <v>1.00970685</v>
      </c>
    </row>
    <row r="236" spans="1:7" ht="13.5">
      <c r="A236" s="9" t="s">
        <v>676</v>
      </c>
      <c r="B236" s="1">
        <f t="shared" si="15"/>
        <v>42499</v>
      </c>
      <c r="C236" s="13">
        <f t="shared" si="16"/>
        <v>0.5277777777777778</v>
      </c>
      <c r="E236" s="6">
        <f t="shared" si="19"/>
        <v>49.08761152777778</v>
      </c>
      <c r="F236" s="5">
        <f t="shared" si="17"/>
        <v>0.0019233611111111111</v>
      </c>
      <c r="G236" s="14">
        <f t="shared" si="18"/>
        <v>1.00970844</v>
      </c>
    </row>
    <row r="237" spans="1:7" ht="13.5">
      <c r="A237" s="9" t="s">
        <v>677</v>
      </c>
      <c r="B237" s="1">
        <f t="shared" si="15"/>
        <v>42499</v>
      </c>
      <c r="C237" s="13">
        <f t="shared" si="16"/>
        <v>0.5347222222222222</v>
      </c>
      <c r="E237" s="6">
        <f t="shared" si="19"/>
        <v>49.094326638888894</v>
      </c>
      <c r="F237" s="5">
        <f t="shared" si="17"/>
        <v>0.0019234722222222222</v>
      </c>
      <c r="G237" s="14">
        <f t="shared" si="18"/>
        <v>1.00971003</v>
      </c>
    </row>
    <row r="238" spans="1:7" ht="13.5">
      <c r="A238" s="9" t="s">
        <v>678</v>
      </c>
      <c r="B238" s="1">
        <f t="shared" si="15"/>
        <v>42499</v>
      </c>
      <c r="C238" s="13">
        <f t="shared" si="16"/>
        <v>0.5416666666666666</v>
      </c>
      <c r="E238" s="6">
        <f t="shared" si="19"/>
        <v>49.10104172222222</v>
      </c>
      <c r="F238" s="5">
        <f t="shared" si="17"/>
        <v>0.0019235833333333334</v>
      </c>
      <c r="G238" s="14">
        <f t="shared" si="18"/>
        <v>1.00971161</v>
      </c>
    </row>
    <row r="239" spans="1:7" ht="13.5">
      <c r="A239" s="9" t="s">
        <v>679</v>
      </c>
      <c r="B239" s="1">
        <f t="shared" si="15"/>
        <v>42499</v>
      </c>
      <c r="C239" s="13">
        <f t="shared" si="16"/>
        <v>0.548611111111111</v>
      </c>
      <c r="E239" s="6">
        <f t="shared" si="19"/>
        <v>49.10775680555556</v>
      </c>
      <c r="F239" s="5">
        <f t="shared" si="17"/>
        <v>0.001923722222222222</v>
      </c>
      <c r="G239" s="14">
        <f t="shared" si="18"/>
        <v>1.0097132</v>
      </c>
    </row>
    <row r="240" spans="1:7" ht="13.5">
      <c r="A240" s="9" t="s">
        <v>680</v>
      </c>
      <c r="B240" s="1">
        <f t="shared" si="15"/>
        <v>42499</v>
      </c>
      <c r="C240" s="13">
        <f t="shared" si="16"/>
        <v>0.5555555555555556</v>
      </c>
      <c r="E240" s="6">
        <f t="shared" si="19"/>
        <v>49.11447186111111</v>
      </c>
      <c r="F240" s="5">
        <f t="shared" si="17"/>
        <v>0.0019238333333333332</v>
      </c>
      <c r="G240" s="14">
        <f t="shared" si="18"/>
        <v>1.00971478</v>
      </c>
    </row>
    <row r="241" spans="1:7" ht="13.5">
      <c r="A241" s="9" t="s">
        <v>681</v>
      </c>
      <c r="B241" s="1">
        <f t="shared" si="15"/>
        <v>42499</v>
      </c>
      <c r="C241" s="13">
        <f t="shared" si="16"/>
        <v>0.5625</v>
      </c>
      <c r="E241" s="6">
        <f t="shared" si="19"/>
        <v>49.12118686111111</v>
      </c>
      <c r="F241" s="5">
        <f t="shared" si="17"/>
        <v>0.0019239444444444443</v>
      </c>
      <c r="G241" s="14">
        <f t="shared" si="18"/>
        <v>1.00971637</v>
      </c>
    </row>
    <row r="242" spans="1:7" ht="13.5">
      <c r="A242" s="9" t="s">
        <v>682</v>
      </c>
      <c r="B242" s="1">
        <f t="shared" si="15"/>
        <v>42499</v>
      </c>
      <c r="C242" s="13">
        <f t="shared" si="16"/>
        <v>0.5694444444444444</v>
      </c>
      <c r="E242" s="6">
        <f t="shared" si="19"/>
        <v>49.12790186111111</v>
      </c>
      <c r="F242" s="5">
        <f t="shared" si="17"/>
        <v>0.0019240833333333334</v>
      </c>
      <c r="G242" s="14">
        <f t="shared" si="18"/>
        <v>1.00971795</v>
      </c>
    </row>
    <row r="243" spans="1:7" ht="13.5">
      <c r="A243" s="9" t="s">
        <v>683</v>
      </c>
      <c r="B243" s="1">
        <f t="shared" si="15"/>
        <v>42499</v>
      </c>
      <c r="C243" s="13">
        <f t="shared" si="16"/>
        <v>0.576388888888889</v>
      </c>
      <c r="E243" s="6">
        <f t="shared" si="19"/>
        <v>49.13461683333333</v>
      </c>
      <c r="F243" s="5">
        <f t="shared" si="17"/>
        <v>0.0019241944444444445</v>
      </c>
      <c r="G243" s="14">
        <f t="shared" si="18"/>
        <v>1.00971954</v>
      </c>
    </row>
    <row r="244" spans="1:7" ht="13.5">
      <c r="A244" s="9" t="s">
        <v>684</v>
      </c>
      <c r="B244" s="1">
        <f t="shared" si="15"/>
        <v>42499</v>
      </c>
      <c r="C244" s="13">
        <f t="shared" si="16"/>
        <v>0.5833333333333334</v>
      </c>
      <c r="E244" s="6">
        <f t="shared" si="19"/>
        <v>49.14133177777778</v>
      </c>
      <c r="F244" s="5">
        <f t="shared" si="17"/>
        <v>0.0019243055555555556</v>
      </c>
      <c r="G244" s="14">
        <f t="shared" si="18"/>
        <v>1.00972112</v>
      </c>
    </row>
    <row r="245" spans="1:7" ht="13.5">
      <c r="A245" s="9" t="s">
        <v>685</v>
      </c>
      <c r="B245" s="1">
        <f t="shared" si="15"/>
        <v>42499</v>
      </c>
      <c r="C245" s="13">
        <f t="shared" si="16"/>
        <v>0.5902777777777778</v>
      </c>
      <c r="E245" s="6">
        <f t="shared" si="19"/>
        <v>49.14804672222222</v>
      </c>
      <c r="F245" s="5">
        <f t="shared" si="17"/>
        <v>0.0019244166666666667</v>
      </c>
      <c r="G245" s="14">
        <f t="shared" si="18"/>
        <v>1.00972271</v>
      </c>
    </row>
    <row r="246" spans="1:7" ht="13.5">
      <c r="A246" s="9" t="s">
        <v>686</v>
      </c>
      <c r="B246" s="1">
        <f t="shared" si="15"/>
        <v>42499</v>
      </c>
      <c r="C246" s="13">
        <f t="shared" si="16"/>
        <v>0.5972222222222222</v>
      </c>
      <c r="E246" s="6">
        <f t="shared" si="19"/>
        <v>49.15476161111111</v>
      </c>
      <c r="F246" s="5">
        <f t="shared" si="17"/>
        <v>0.0019245555555555554</v>
      </c>
      <c r="G246" s="14">
        <f t="shared" si="18"/>
        <v>1.00972429</v>
      </c>
    </row>
    <row r="247" spans="1:7" ht="13.5">
      <c r="A247" s="9" t="s">
        <v>687</v>
      </c>
      <c r="B247" s="1">
        <f t="shared" si="15"/>
        <v>42499</v>
      </c>
      <c r="C247" s="13">
        <f t="shared" si="16"/>
        <v>0.6041666666666666</v>
      </c>
      <c r="E247" s="6">
        <f t="shared" si="19"/>
        <v>49.1614765</v>
      </c>
      <c r="F247" s="5">
        <f t="shared" si="17"/>
        <v>0.0019246666666666665</v>
      </c>
      <c r="G247" s="14">
        <f t="shared" si="18"/>
        <v>1.00972588</v>
      </c>
    </row>
    <row r="248" spans="1:7" ht="13.5">
      <c r="A248" s="9" t="s">
        <v>688</v>
      </c>
      <c r="B248" s="1">
        <f t="shared" si="15"/>
        <v>42499</v>
      </c>
      <c r="C248" s="13">
        <f t="shared" si="16"/>
        <v>0.611111111111111</v>
      </c>
      <c r="E248" s="6">
        <f t="shared" si="19"/>
        <v>49.16819133333333</v>
      </c>
      <c r="F248" s="5">
        <f t="shared" si="17"/>
        <v>0.0019247777777777776</v>
      </c>
      <c r="G248" s="14">
        <f t="shared" si="18"/>
        <v>1.00972746</v>
      </c>
    </row>
    <row r="249" spans="1:7" ht="13.5">
      <c r="A249" s="9" t="s">
        <v>689</v>
      </c>
      <c r="B249" s="1">
        <f t="shared" si="15"/>
        <v>42499</v>
      </c>
      <c r="C249" s="13">
        <f t="shared" si="16"/>
        <v>0.6180555555555556</v>
      </c>
      <c r="E249" s="6">
        <f t="shared" si="19"/>
        <v>49.174906166666666</v>
      </c>
      <c r="F249" s="5">
        <f t="shared" si="17"/>
        <v>0.0019248888888888887</v>
      </c>
      <c r="G249" s="14">
        <f t="shared" si="18"/>
        <v>1.00972904</v>
      </c>
    </row>
    <row r="250" spans="1:7" ht="13.5">
      <c r="A250" s="9" t="s">
        <v>690</v>
      </c>
      <c r="B250" s="1">
        <f t="shared" si="15"/>
        <v>42499</v>
      </c>
      <c r="C250" s="13">
        <f t="shared" si="16"/>
        <v>0.625</v>
      </c>
      <c r="E250" s="6">
        <f t="shared" si="19"/>
        <v>49.18162097222222</v>
      </c>
      <c r="F250" s="5">
        <f t="shared" si="17"/>
        <v>0.0019249999999999998</v>
      </c>
      <c r="G250" s="14">
        <f t="shared" si="18"/>
        <v>1.00973063</v>
      </c>
    </row>
    <row r="251" spans="1:7" ht="13.5">
      <c r="A251" s="9" t="s">
        <v>691</v>
      </c>
      <c r="B251" s="1">
        <f t="shared" si="15"/>
        <v>42499</v>
      </c>
      <c r="C251" s="13">
        <f t="shared" si="16"/>
        <v>0.6319444444444444</v>
      </c>
      <c r="E251" s="6">
        <f t="shared" si="19"/>
        <v>49.18833574999999</v>
      </c>
      <c r="F251" s="5">
        <f t="shared" si="17"/>
        <v>0.001925111111111111</v>
      </c>
      <c r="G251" s="14">
        <f t="shared" si="18"/>
        <v>1.00973221</v>
      </c>
    </row>
    <row r="252" spans="1:7" ht="13.5">
      <c r="A252" s="9" t="s">
        <v>692</v>
      </c>
      <c r="B252" s="1">
        <f t="shared" si="15"/>
        <v>42499</v>
      </c>
      <c r="C252" s="13">
        <f t="shared" si="16"/>
        <v>0.638888888888889</v>
      </c>
      <c r="E252" s="6">
        <f t="shared" si="19"/>
        <v>49.195050499999994</v>
      </c>
      <c r="F252" s="5">
        <f t="shared" si="17"/>
        <v>0.00192525</v>
      </c>
      <c r="G252" s="14">
        <f t="shared" si="18"/>
        <v>1.00973379</v>
      </c>
    </row>
    <row r="253" spans="1:7" ht="13.5">
      <c r="A253" s="9" t="s">
        <v>693</v>
      </c>
      <c r="B253" s="1">
        <f t="shared" si="15"/>
        <v>42499</v>
      </c>
      <c r="C253" s="13">
        <f t="shared" si="16"/>
        <v>0.6458333333333334</v>
      </c>
      <c r="E253" s="6">
        <f t="shared" si="19"/>
        <v>49.20176525</v>
      </c>
      <c r="F253" s="5">
        <f t="shared" si="17"/>
        <v>0.0019253611111111112</v>
      </c>
      <c r="G253" s="14">
        <f t="shared" si="18"/>
        <v>1.00973538</v>
      </c>
    </row>
    <row r="254" spans="1:7" ht="13.5">
      <c r="A254" s="9" t="s">
        <v>694</v>
      </c>
      <c r="B254" s="1">
        <f t="shared" si="15"/>
        <v>42499</v>
      </c>
      <c r="C254" s="13">
        <f t="shared" si="16"/>
        <v>0.6527777777777778</v>
      </c>
      <c r="E254" s="6">
        <f t="shared" si="19"/>
        <v>49.20847994444445</v>
      </c>
      <c r="F254" s="5">
        <f t="shared" si="17"/>
        <v>0.0019254722222222223</v>
      </c>
      <c r="G254" s="14">
        <f t="shared" si="18"/>
        <v>1.00973696</v>
      </c>
    </row>
    <row r="255" spans="1:7" ht="13.5">
      <c r="A255" s="9" t="s">
        <v>695</v>
      </c>
      <c r="B255" s="1">
        <f t="shared" si="15"/>
        <v>42499</v>
      </c>
      <c r="C255" s="13">
        <f t="shared" si="16"/>
        <v>0.6597222222222222</v>
      </c>
      <c r="E255" s="6">
        <f t="shared" si="19"/>
        <v>49.21519463888889</v>
      </c>
      <c r="F255" s="5">
        <f t="shared" si="17"/>
        <v>0.0019255833333333334</v>
      </c>
      <c r="G255" s="14">
        <f t="shared" si="18"/>
        <v>1.00973854</v>
      </c>
    </row>
    <row r="256" spans="1:7" ht="13.5">
      <c r="A256" s="9" t="s">
        <v>696</v>
      </c>
      <c r="B256" s="1">
        <f t="shared" si="15"/>
        <v>42499</v>
      </c>
      <c r="C256" s="13">
        <f t="shared" si="16"/>
        <v>0.6666666666666666</v>
      </c>
      <c r="E256" s="6">
        <f t="shared" si="19"/>
        <v>49.22190927777778</v>
      </c>
      <c r="F256" s="5">
        <f t="shared" si="17"/>
        <v>0.0019256944444444445</v>
      </c>
      <c r="G256" s="14">
        <f t="shared" si="18"/>
        <v>1.00974013</v>
      </c>
    </row>
    <row r="257" spans="1:7" ht="13.5">
      <c r="A257" s="9" t="s">
        <v>697</v>
      </c>
      <c r="B257" s="1">
        <f t="shared" si="15"/>
        <v>42499</v>
      </c>
      <c r="C257" s="13">
        <f t="shared" si="16"/>
        <v>0.6736111111111112</v>
      </c>
      <c r="E257" s="6">
        <f t="shared" si="19"/>
        <v>49.22862391666667</v>
      </c>
      <c r="F257" s="5">
        <f t="shared" si="17"/>
        <v>0.0019258055555555556</v>
      </c>
      <c r="G257" s="14">
        <f t="shared" si="18"/>
        <v>1.00974171</v>
      </c>
    </row>
    <row r="258" spans="1:7" ht="13.5">
      <c r="A258" s="9" t="s">
        <v>698</v>
      </c>
      <c r="B258" s="1">
        <f t="shared" si="15"/>
        <v>42499</v>
      </c>
      <c r="C258" s="13">
        <f t="shared" si="16"/>
        <v>0.6805555555555555</v>
      </c>
      <c r="E258" s="6">
        <f t="shared" si="19"/>
        <v>49.23533852777778</v>
      </c>
      <c r="F258" s="5">
        <f t="shared" si="17"/>
        <v>0.0019259166666666667</v>
      </c>
      <c r="G258" s="14">
        <f t="shared" si="18"/>
        <v>1.00974329</v>
      </c>
    </row>
    <row r="259" spans="1:7" ht="13.5">
      <c r="A259" s="9" t="s">
        <v>699</v>
      </c>
      <c r="B259" s="1">
        <f t="shared" si="15"/>
        <v>42499</v>
      </c>
      <c r="C259" s="13">
        <f t="shared" si="16"/>
        <v>0.6875</v>
      </c>
      <c r="E259" s="6">
        <f t="shared" si="19"/>
        <v>49.24205311111111</v>
      </c>
      <c r="F259" s="5">
        <f t="shared" si="17"/>
        <v>0.0019260277777777778</v>
      </c>
      <c r="G259" s="14">
        <f t="shared" si="18"/>
        <v>1.00974487</v>
      </c>
    </row>
    <row r="260" spans="1:7" ht="13.5">
      <c r="A260" s="9" t="s">
        <v>700</v>
      </c>
      <c r="B260" s="1">
        <f t="shared" si="15"/>
        <v>42499</v>
      </c>
      <c r="C260" s="13">
        <f t="shared" si="16"/>
        <v>0.6944444444444445</v>
      </c>
      <c r="E260" s="6">
        <f t="shared" si="19"/>
        <v>49.248767694444446</v>
      </c>
      <c r="F260" s="5">
        <f t="shared" si="17"/>
        <v>0.001926138888888889</v>
      </c>
      <c r="G260" s="14">
        <f t="shared" si="18"/>
        <v>1.00974645</v>
      </c>
    </row>
    <row r="261" spans="1:7" ht="13.5">
      <c r="A261" s="9" t="s">
        <v>701</v>
      </c>
      <c r="B261" s="1">
        <f t="shared" si="15"/>
        <v>42499</v>
      </c>
      <c r="C261" s="13">
        <f t="shared" si="16"/>
        <v>0.7013888888888888</v>
      </c>
      <c r="E261" s="6">
        <f t="shared" si="19"/>
        <v>49.25548222222222</v>
      </c>
      <c r="F261" s="5">
        <f t="shared" si="17"/>
        <v>0.00192625</v>
      </c>
      <c r="G261" s="14">
        <f t="shared" si="18"/>
        <v>1.00974803</v>
      </c>
    </row>
    <row r="262" spans="1:7" ht="13.5">
      <c r="A262" s="9" t="s">
        <v>702</v>
      </c>
      <c r="B262" s="1">
        <f t="shared" si="15"/>
        <v>42499</v>
      </c>
      <c r="C262" s="13">
        <f t="shared" si="16"/>
        <v>0.7083333333333334</v>
      </c>
      <c r="E262" s="6">
        <f t="shared" si="19"/>
        <v>49.26219675</v>
      </c>
      <c r="F262" s="5">
        <f t="shared" si="17"/>
        <v>0.0019263611111111111</v>
      </c>
      <c r="G262" s="14">
        <f t="shared" si="18"/>
        <v>1.00974962</v>
      </c>
    </row>
    <row r="263" spans="1:7" ht="13.5">
      <c r="A263" s="9" t="s">
        <v>703</v>
      </c>
      <c r="B263" s="1">
        <f t="shared" si="15"/>
        <v>42499</v>
      </c>
      <c r="C263" s="13">
        <f t="shared" si="16"/>
        <v>0.7152777777777778</v>
      </c>
      <c r="E263" s="6">
        <f t="shared" si="19"/>
        <v>49.26891122222222</v>
      </c>
      <c r="F263" s="5">
        <f t="shared" si="17"/>
        <v>0.0019264722222222222</v>
      </c>
      <c r="G263" s="14">
        <f t="shared" si="18"/>
        <v>1.0097512</v>
      </c>
    </row>
    <row r="264" spans="1:7" ht="13.5">
      <c r="A264" s="9" t="s">
        <v>704</v>
      </c>
      <c r="B264" s="1">
        <f t="shared" si="15"/>
        <v>42499</v>
      </c>
      <c r="C264" s="13">
        <f t="shared" si="16"/>
        <v>0.7222222222222222</v>
      </c>
      <c r="E264" s="6">
        <f t="shared" si="19"/>
        <v>49.27562569444444</v>
      </c>
      <c r="F264" s="5">
        <f t="shared" si="17"/>
        <v>0.0019265833333333333</v>
      </c>
      <c r="G264" s="14">
        <f t="shared" si="18"/>
        <v>1.00975278</v>
      </c>
    </row>
    <row r="265" spans="1:7" ht="13.5">
      <c r="A265" s="9" t="s">
        <v>705</v>
      </c>
      <c r="B265" s="1">
        <f t="shared" si="15"/>
        <v>42499</v>
      </c>
      <c r="C265" s="13">
        <f t="shared" si="16"/>
        <v>0.7291666666666666</v>
      </c>
      <c r="E265" s="6">
        <f t="shared" si="19"/>
        <v>49.28234013888889</v>
      </c>
      <c r="F265" s="5">
        <f t="shared" si="17"/>
        <v>0.0019266944444444444</v>
      </c>
      <c r="G265" s="14">
        <f t="shared" si="18"/>
        <v>1.00975436</v>
      </c>
    </row>
    <row r="266" spans="1:7" ht="13.5">
      <c r="A266" s="9" t="s">
        <v>706</v>
      </c>
      <c r="B266" s="1">
        <f t="shared" si="15"/>
        <v>42499</v>
      </c>
      <c r="C266" s="13">
        <f t="shared" si="16"/>
        <v>0.7361111111111112</v>
      </c>
      <c r="E266" s="6">
        <f t="shared" si="19"/>
        <v>49.28905455555555</v>
      </c>
      <c r="F266" s="5">
        <f t="shared" si="17"/>
        <v>0.0019268055555555555</v>
      </c>
      <c r="G266" s="14">
        <f t="shared" si="18"/>
        <v>1.00975594</v>
      </c>
    </row>
    <row r="267" spans="1:7" ht="13.5">
      <c r="A267" s="9" t="s">
        <v>707</v>
      </c>
      <c r="B267" s="1">
        <f t="shared" si="15"/>
        <v>42499</v>
      </c>
      <c r="C267" s="13">
        <f t="shared" si="16"/>
        <v>0.7430555555555555</v>
      </c>
      <c r="E267" s="6">
        <f t="shared" si="19"/>
        <v>49.29576894444444</v>
      </c>
      <c r="F267" s="5">
        <f t="shared" si="17"/>
        <v>0.0019269166666666666</v>
      </c>
      <c r="G267" s="14">
        <f t="shared" si="18"/>
        <v>1.00975752</v>
      </c>
    </row>
    <row r="268" spans="1:7" ht="13.5">
      <c r="A268" s="9" t="s">
        <v>708</v>
      </c>
      <c r="B268" s="1">
        <f t="shared" si="15"/>
        <v>42499</v>
      </c>
      <c r="C268" s="13">
        <f t="shared" si="16"/>
        <v>0.75</v>
      </c>
      <c r="E268" s="6">
        <f t="shared" si="19"/>
        <v>49.302483305555555</v>
      </c>
      <c r="F268" s="5">
        <f t="shared" si="17"/>
        <v>0.001927</v>
      </c>
      <c r="G268" s="14">
        <f t="shared" si="18"/>
        <v>1.0097591</v>
      </c>
    </row>
    <row r="269" spans="1:7" ht="13.5">
      <c r="A269" s="9" t="s">
        <v>709</v>
      </c>
      <c r="B269" s="1">
        <f t="shared" si="15"/>
        <v>42499</v>
      </c>
      <c r="C269" s="13">
        <f t="shared" si="16"/>
        <v>0.7569444444444445</v>
      </c>
      <c r="E269" s="6">
        <f t="shared" si="19"/>
        <v>49.30919766666666</v>
      </c>
      <c r="F269" s="5">
        <f t="shared" si="17"/>
        <v>0.001927111111111111</v>
      </c>
      <c r="G269" s="14">
        <f t="shared" si="18"/>
        <v>1.00976068</v>
      </c>
    </row>
    <row r="270" spans="1:7" ht="13.5">
      <c r="A270" s="9" t="s">
        <v>710</v>
      </c>
      <c r="B270" s="1">
        <f t="shared" si="15"/>
        <v>42499</v>
      </c>
      <c r="C270" s="13">
        <f t="shared" si="16"/>
        <v>0.7638888888888888</v>
      </c>
      <c r="E270" s="6">
        <f t="shared" si="19"/>
        <v>49.31591197222222</v>
      </c>
      <c r="F270" s="5">
        <f t="shared" si="17"/>
        <v>0.001927222222222222</v>
      </c>
      <c r="G270" s="14">
        <f t="shared" si="18"/>
        <v>1.00976226</v>
      </c>
    </row>
    <row r="271" spans="1:7" ht="13.5">
      <c r="A271" s="9" t="s">
        <v>711</v>
      </c>
      <c r="B271" s="1">
        <f t="shared" si="15"/>
        <v>42499</v>
      </c>
      <c r="C271" s="13">
        <f t="shared" si="16"/>
        <v>0.7708333333333334</v>
      </c>
      <c r="E271" s="6">
        <f t="shared" si="19"/>
        <v>49.32262627777778</v>
      </c>
      <c r="F271" s="5">
        <f t="shared" si="17"/>
        <v>0.0019273333333333332</v>
      </c>
      <c r="G271" s="14">
        <f t="shared" si="18"/>
        <v>1.00976384</v>
      </c>
    </row>
    <row r="272" spans="1:7" ht="13.5">
      <c r="A272" s="9" t="s">
        <v>712</v>
      </c>
      <c r="B272" s="1">
        <f aca="true" t="shared" si="20" ref="B272:B335">DATE(FIXED(MID(A272,9,4)),FIXED(MID(A272,4,3)),FIXED(MID(A272,1,3)))</f>
        <v>42499</v>
      </c>
      <c r="C272" s="13">
        <f aca="true" t="shared" si="21" ref="C272:C335">(VALUE(MID(A272,14,2))+VALUE(MID(A272,17,2))/60+VALUE(MID(A272,20,5))/3660)/24</f>
        <v>0.7777777777777778</v>
      </c>
      <c r="E272" s="6">
        <f t="shared" si="19"/>
        <v>49.32934055555556</v>
      </c>
      <c r="F272" s="5">
        <f aca="true" t="shared" si="22" ref="F272:F335">-((VALUE(MID(A272,44,2))+VALUE(MID(A272,47,2))/60+VALUE(MID(A272,50,7))/3600)*(IF(MID(A272,43,1)="-",-1,1)))</f>
        <v>0.0019274444444444443</v>
      </c>
      <c r="G272" s="14">
        <f aca="true" t="shared" si="23" ref="G272:G335">VALUE(MID(A272,60,11))</f>
        <v>1.00976542</v>
      </c>
    </row>
    <row r="273" spans="1:7" ht="13.5">
      <c r="A273" s="9" t="s">
        <v>713</v>
      </c>
      <c r="B273" s="1">
        <f t="shared" si="20"/>
        <v>42499</v>
      </c>
      <c r="C273" s="13">
        <f t="shared" si="21"/>
        <v>0.7847222222222222</v>
      </c>
      <c r="E273" s="6">
        <f aca="true" t="shared" si="24" ref="E273:E336">VALUE(MID(A273,27,3))+VALUE(MID(A273,31,2))/60+VALUE(MID(A273,34,7))/3600</f>
        <v>49.33605477777778</v>
      </c>
      <c r="F273" s="5">
        <f t="shared" si="22"/>
        <v>0.0019275555555555554</v>
      </c>
      <c r="G273" s="14">
        <f t="shared" si="23"/>
        <v>1.009767</v>
      </c>
    </row>
    <row r="274" spans="1:7" ht="13.5">
      <c r="A274" s="9" t="s">
        <v>714</v>
      </c>
      <c r="B274" s="1">
        <f t="shared" si="20"/>
        <v>42499</v>
      </c>
      <c r="C274" s="13">
        <f t="shared" si="21"/>
        <v>0.7916666666666666</v>
      </c>
      <c r="E274" s="6">
        <f t="shared" si="24"/>
        <v>49.342769000000004</v>
      </c>
      <c r="F274" s="5">
        <f t="shared" si="22"/>
        <v>0.0019276388888888889</v>
      </c>
      <c r="G274" s="14">
        <f t="shared" si="23"/>
        <v>1.00976858</v>
      </c>
    </row>
    <row r="275" spans="1:7" ht="13.5">
      <c r="A275" s="9" t="s">
        <v>715</v>
      </c>
      <c r="B275" s="1">
        <f t="shared" si="20"/>
        <v>42499</v>
      </c>
      <c r="C275" s="13">
        <f t="shared" si="21"/>
        <v>0.7986111111111112</v>
      </c>
      <c r="E275" s="6">
        <f t="shared" si="24"/>
        <v>49.349483222222226</v>
      </c>
      <c r="F275" s="5">
        <f t="shared" si="22"/>
        <v>0.00192775</v>
      </c>
      <c r="G275" s="14">
        <f t="shared" si="23"/>
        <v>1.00977015</v>
      </c>
    </row>
    <row r="276" spans="1:7" ht="13.5">
      <c r="A276" s="9" t="s">
        <v>716</v>
      </c>
      <c r="B276" s="1">
        <f t="shared" si="20"/>
        <v>42499</v>
      </c>
      <c r="C276" s="13">
        <f t="shared" si="21"/>
        <v>0.8055555555555555</v>
      </c>
      <c r="E276" s="6">
        <f t="shared" si="24"/>
        <v>49.35619738888889</v>
      </c>
      <c r="F276" s="5">
        <f t="shared" si="22"/>
        <v>0.001927861111111111</v>
      </c>
      <c r="G276" s="14">
        <f t="shared" si="23"/>
        <v>1.00977173</v>
      </c>
    </row>
    <row r="277" spans="1:7" ht="13.5">
      <c r="A277" s="9" t="s">
        <v>717</v>
      </c>
      <c r="B277" s="1">
        <f t="shared" si="20"/>
        <v>42499</v>
      </c>
      <c r="C277" s="13">
        <f t="shared" si="21"/>
        <v>0.8125</v>
      </c>
      <c r="E277" s="6">
        <f t="shared" si="24"/>
        <v>49.362911527777776</v>
      </c>
      <c r="F277" s="5">
        <f t="shared" si="22"/>
        <v>0.0019279722222222222</v>
      </c>
      <c r="G277" s="14">
        <f t="shared" si="23"/>
        <v>1.00977331</v>
      </c>
    </row>
    <row r="278" spans="1:7" ht="13.5">
      <c r="A278" s="9" t="s">
        <v>718</v>
      </c>
      <c r="B278" s="1">
        <f t="shared" si="20"/>
        <v>42499</v>
      </c>
      <c r="C278" s="13">
        <f t="shared" si="21"/>
        <v>0.8194444444444445</v>
      </c>
      <c r="E278" s="6">
        <f t="shared" si="24"/>
        <v>49.369625666666664</v>
      </c>
      <c r="F278" s="5">
        <f t="shared" si="22"/>
        <v>0.0019280555555555555</v>
      </c>
      <c r="G278" s="14">
        <f t="shared" si="23"/>
        <v>1.00977489</v>
      </c>
    </row>
    <row r="279" spans="1:7" ht="13.5">
      <c r="A279" s="9" t="s">
        <v>719</v>
      </c>
      <c r="B279" s="1">
        <f t="shared" si="20"/>
        <v>42499</v>
      </c>
      <c r="C279" s="13">
        <f t="shared" si="21"/>
        <v>0.8263888888888888</v>
      </c>
      <c r="E279" s="6">
        <f t="shared" si="24"/>
        <v>49.37633977777778</v>
      </c>
      <c r="F279" s="5">
        <f t="shared" si="22"/>
        <v>0.0019281666666666666</v>
      </c>
      <c r="G279" s="14">
        <f t="shared" si="23"/>
        <v>1.00977647</v>
      </c>
    </row>
    <row r="280" spans="1:7" ht="13.5">
      <c r="A280" s="9" t="s">
        <v>720</v>
      </c>
      <c r="B280" s="1">
        <f t="shared" si="20"/>
        <v>42499</v>
      </c>
      <c r="C280" s="13">
        <f t="shared" si="21"/>
        <v>0.8333333333333334</v>
      </c>
      <c r="E280" s="6">
        <f t="shared" si="24"/>
        <v>49.383053833333335</v>
      </c>
      <c r="F280" s="5">
        <f t="shared" si="22"/>
        <v>0.0019282777777777777</v>
      </c>
      <c r="G280" s="14">
        <f t="shared" si="23"/>
        <v>1.00977804</v>
      </c>
    </row>
    <row r="281" spans="1:7" ht="13.5">
      <c r="A281" s="9" t="s">
        <v>721</v>
      </c>
      <c r="B281" s="1">
        <f t="shared" si="20"/>
        <v>42499</v>
      </c>
      <c r="C281" s="13">
        <f t="shared" si="21"/>
        <v>0.8402777777777778</v>
      </c>
      <c r="E281" s="6">
        <f t="shared" si="24"/>
        <v>49.38976788888889</v>
      </c>
      <c r="F281" s="5">
        <f t="shared" si="22"/>
        <v>0.0019283611111111112</v>
      </c>
      <c r="G281" s="14">
        <f t="shared" si="23"/>
        <v>1.00977962</v>
      </c>
    </row>
    <row r="282" spans="1:7" ht="13.5">
      <c r="A282" s="9" t="s">
        <v>722</v>
      </c>
      <c r="B282" s="1">
        <f t="shared" si="20"/>
        <v>42499</v>
      </c>
      <c r="C282" s="13">
        <f t="shared" si="21"/>
        <v>0.8472222222222222</v>
      </c>
      <c r="E282" s="6">
        <f t="shared" si="24"/>
        <v>49.396481916666666</v>
      </c>
      <c r="F282" s="5">
        <f t="shared" si="22"/>
        <v>0.0019284722222222223</v>
      </c>
      <c r="G282" s="14">
        <f t="shared" si="23"/>
        <v>1.0097812</v>
      </c>
    </row>
    <row r="283" spans="1:7" ht="13.5">
      <c r="A283" s="9" t="s">
        <v>723</v>
      </c>
      <c r="B283" s="1">
        <f t="shared" si="20"/>
        <v>42499</v>
      </c>
      <c r="C283" s="13">
        <f t="shared" si="21"/>
        <v>0.8541666666666666</v>
      </c>
      <c r="E283" s="6">
        <f t="shared" si="24"/>
        <v>49.40319591666667</v>
      </c>
      <c r="F283" s="5">
        <f t="shared" si="22"/>
        <v>0.0019285833333333334</v>
      </c>
      <c r="G283" s="14">
        <f t="shared" si="23"/>
        <v>1.00978278</v>
      </c>
    </row>
    <row r="284" spans="1:7" ht="13.5">
      <c r="A284" s="9" t="s">
        <v>724</v>
      </c>
      <c r="B284" s="1">
        <f t="shared" si="20"/>
        <v>42499</v>
      </c>
      <c r="C284" s="13">
        <f t="shared" si="21"/>
        <v>0.8611111111111112</v>
      </c>
      <c r="E284" s="6">
        <f t="shared" si="24"/>
        <v>49.40990991666666</v>
      </c>
      <c r="F284" s="5">
        <f t="shared" si="22"/>
        <v>0.0019286666666666666</v>
      </c>
      <c r="G284" s="14">
        <f t="shared" si="23"/>
        <v>1.00978435</v>
      </c>
    </row>
    <row r="285" spans="1:7" ht="13.5">
      <c r="A285" s="9" t="s">
        <v>725</v>
      </c>
      <c r="B285" s="1">
        <f t="shared" si="20"/>
        <v>42499</v>
      </c>
      <c r="C285" s="13">
        <f t="shared" si="21"/>
        <v>0.8680555555555555</v>
      </c>
      <c r="E285" s="6">
        <f t="shared" si="24"/>
        <v>49.41662386111111</v>
      </c>
      <c r="F285" s="5">
        <f t="shared" si="22"/>
        <v>0.0019287777777777777</v>
      </c>
      <c r="G285" s="14">
        <f t="shared" si="23"/>
        <v>1.00978593</v>
      </c>
    </row>
    <row r="286" spans="1:7" ht="13.5">
      <c r="A286" s="9" t="s">
        <v>726</v>
      </c>
      <c r="B286" s="1">
        <f t="shared" si="20"/>
        <v>42499</v>
      </c>
      <c r="C286" s="13">
        <f t="shared" si="21"/>
        <v>0.875</v>
      </c>
      <c r="E286" s="6">
        <f t="shared" si="24"/>
        <v>49.423337805555555</v>
      </c>
      <c r="F286" s="5">
        <f t="shared" si="22"/>
        <v>0.0019288611111111112</v>
      </c>
      <c r="G286" s="14">
        <f t="shared" si="23"/>
        <v>1.00978751</v>
      </c>
    </row>
    <row r="287" spans="1:7" ht="13.5">
      <c r="A287" s="9" t="s">
        <v>727</v>
      </c>
      <c r="B287" s="1">
        <f t="shared" si="20"/>
        <v>42499</v>
      </c>
      <c r="C287" s="13">
        <f t="shared" si="21"/>
        <v>0.8819444444444445</v>
      </c>
      <c r="E287" s="6">
        <f t="shared" si="24"/>
        <v>49.430051694444444</v>
      </c>
      <c r="F287" s="5">
        <f t="shared" si="22"/>
        <v>0.0019289722222222223</v>
      </c>
      <c r="G287" s="14">
        <f t="shared" si="23"/>
        <v>1.00978908</v>
      </c>
    </row>
    <row r="288" spans="1:7" ht="13.5">
      <c r="A288" s="9" t="s">
        <v>728</v>
      </c>
      <c r="B288" s="1">
        <f t="shared" si="20"/>
        <v>42499</v>
      </c>
      <c r="C288" s="13">
        <f t="shared" si="21"/>
        <v>0.8888888888888888</v>
      </c>
      <c r="E288" s="6">
        <f t="shared" si="24"/>
        <v>49.43676558333333</v>
      </c>
      <c r="F288" s="5">
        <f t="shared" si="22"/>
        <v>0.0019290555555555556</v>
      </c>
      <c r="G288" s="14">
        <f t="shared" si="23"/>
        <v>1.00979066</v>
      </c>
    </row>
    <row r="289" spans="1:7" ht="13.5">
      <c r="A289" s="9" t="s">
        <v>729</v>
      </c>
      <c r="B289" s="1">
        <f t="shared" si="20"/>
        <v>42499</v>
      </c>
      <c r="C289" s="13">
        <f t="shared" si="21"/>
        <v>0.8958333333333334</v>
      </c>
      <c r="E289" s="6">
        <f t="shared" si="24"/>
        <v>49.44347944444444</v>
      </c>
      <c r="F289" s="5">
        <f t="shared" si="22"/>
        <v>0.0019291666666666667</v>
      </c>
      <c r="G289" s="14">
        <f t="shared" si="23"/>
        <v>1.00979224</v>
      </c>
    </row>
    <row r="290" spans="1:7" ht="13.5">
      <c r="A290" s="9" t="s">
        <v>730</v>
      </c>
      <c r="B290" s="1">
        <f t="shared" si="20"/>
        <v>42499</v>
      </c>
      <c r="C290" s="13">
        <f t="shared" si="21"/>
        <v>0.9027777777777778</v>
      </c>
      <c r="E290" s="6">
        <f t="shared" si="24"/>
        <v>49.45019327777778</v>
      </c>
      <c r="F290" s="5">
        <f t="shared" si="22"/>
        <v>0.00192925</v>
      </c>
      <c r="G290" s="14">
        <f t="shared" si="23"/>
        <v>1.00979381</v>
      </c>
    </row>
    <row r="291" spans="1:7" ht="13.5">
      <c r="A291" s="9" t="s">
        <v>731</v>
      </c>
      <c r="B291" s="1">
        <f t="shared" si="20"/>
        <v>42499</v>
      </c>
      <c r="C291" s="13">
        <f t="shared" si="21"/>
        <v>0.9097222222222222</v>
      </c>
      <c r="E291" s="6">
        <f t="shared" si="24"/>
        <v>49.456907083333334</v>
      </c>
      <c r="F291" s="5">
        <f t="shared" si="22"/>
        <v>0.0019293611111111113</v>
      </c>
      <c r="G291" s="14">
        <f t="shared" si="23"/>
        <v>1.00979539</v>
      </c>
    </row>
    <row r="292" spans="1:7" ht="13.5">
      <c r="A292" s="9" t="s">
        <v>732</v>
      </c>
      <c r="B292" s="1">
        <f t="shared" si="20"/>
        <v>42499</v>
      </c>
      <c r="C292" s="13">
        <f t="shared" si="21"/>
        <v>0.9166666666666666</v>
      </c>
      <c r="E292" s="6">
        <f t="shared" si="24"/>
        <v>49.46362088888889</v>
      </c>
      <c r="F292" s="5">
        <f t="shared" si="22"/>
        <v>0.0019294444444444443</v>
      </c>
      <c r="G292" s="14">
        <f t="shared" si="23"/>
        <v>1.00979696</v>
      </c>
    </row>
    <row r="293" spans="1:7" ht="13.5">
      <c r="A293" s="9" t="s">
        <v>733</v>
      </c>
      <c r="B293" s="1">
        <f t="shared" si="20"/>
        <v>42499</v>
      </c>
      <c r="C293" s="13">
        <f t="shared" si="21"/>
        <v>0.9236111111111112</v>
      </c>
      <c r="E293" s="6">
        <f t="shared" si="24"/>
        <v>49.47033463888889</v>
      </c>
      <c r="F293" s="5">
        <f t="shared" si="22"/>
        <v>0.0019295555555555555</v>
      </c>
      <c r="G293" s="14">
        <f t="shared" si="23"/>
        <v>1.00979854</v>
      </c>
    </row>
    <row r="294" spans="1:7" ht="13.5">
      <c r="A294" s="9" t="s">
        <v>734</v>
      </c>
      <c r="B294" s="1">
        <f t="shared" si="20"/>
        <v>42499</v>
      </c>
      <c r="C294" s="13">
        <f t="shared" si="21"/>
        <v>0.9305555555555555</v>
      </c>
      <c r="E294" s="6">
        <f t="shared" si="24"/>
        <v>49.47704838888889</v>
      </c>
      <c r="F294" s="5">
        <f t="shared" si="22"/>
        <v>0.001929638888888889</v>
      </c>
      <c r="G294" s="14">
        <f t="shared" si="23"/>
        <v>1.00980011</v>
      </c>
    </row>
    <row r="295" spans="1:7" ht="13.5">
      <c r="A295" s="9" t="s">
        <v>735</v>
      </c>
      <c r="B295" s="1">
        <f t="shared" si="20"/>
        <v>42499</v>
      </c>
      <c r="C295" s="13">
        <f t="shared" si="21"/>
        <v>0.9375</v>
      </c>
      <c r="E295" s="6">
        <f t="shared" si="24"/>
        <v>49.48376208333333</v>
      </c>
      <c r="F295" s="5">
        <f t="shared" si="22"/>
        <v>0.00192975</v>
      </c>
      <c r="G295" s="14">
        <f t="shared" si="23"/>
        <v>1.00980169</v>
      </c>
    </row>
    <row r="296" spans="1:7" ht="13.5">
      <c r="A296" s="9" t="s">
        <v>736</v>
      </c>
      <c r="B296" s="1">
        <f t="shared" si="20"/>
        <v>42499</v>
      </c>
      <c r="C296" s="13">
        <f t="shared" si="21"/>
        <v>0.9444444444444445</v>
      </c>
      <c r="E296" s="6">
        <f t="shared" si="24"/>
        <v>49.49047577777778</v>
      </c>
      <c r="F296" s="5">
        <f t="shared" si="22"/>
        <v>0.0019298333333333333</v>
      </c>
      <c r="G296" s="14">
        <f t="shared" si="23"/>
        <v>1.00980326</v>
      </c>
    </row>
    <row r="297" spans="1:7" ht="13.5">
      <c r="A297" s="9" t="s">
        <v>737</v>
      </c>
      <c r="B297" s="1">
        <f t="shared" si="20"/>
        <v>42499</v>
      </c>
      <c r="C297" s="13">
        <f t="shared" si="21"/>
        <v>0.9513888888888888</v>
      </c>
      <c r="E297" s="6">
        <f t="shared" si="24"/>
        <v>49.497189444444444</v>
      </c>
      <c r="F297" s="5">
        <f t="shared" si="22"/>
        <v>0.0019299444444444444</v>
      </c>
      <c r="G297" s="14">
        <f t="shared" si="23"/>
        <v>1.00980484</v>
      </c>
    </row>
    <row r="298" spans="1:7" ht="13.5">
      <c r="A298" s="9" t="s">
        <v>738</v>
      </c>
      <c r="B298" s="1">
        <f t="shared" si="20"/>
        <v>42499</v>
      </c>
      <c r="C298" s="13">
        <f t="shared" si="21"/>
        <v>0.9583333333333334</v>
      </c>
      <c r="E298" s="6">
        <f t="shared" si="24"/>
        <v>49.503903083333334</v>
      </c>
      <c r="F298" s="5">
        <f t="shared" si="22"/>
        <v>0.001930027777777778</v>
      </c>
      <c r="G298" s="14">
        <f t="shared" si="23"/>
        <v>1.00980641</v>
      </c>
    </row>
    <row r="299" spans="1:7" ht="13.5">
      <c r="A299" s="9" t="s">
        <v>739</v>
      </c>
      <c r="B299" s="1">
        <f t="shared" si="20"/>
        <v>42499</v>
      </c>
      <c r="C299" s="13">
        <f t="shared" si="21"/>
        <v>0.9652777777777778</v>
      </c>
      <c r="E299" s="6">
        <f t="shared" si="24"/>
        <v>49.510616722222224</v>
      </c>
      <c r="F299" s="5">
        <f t="shared" si="22"/>
        <v>0.0019301111111111112</v>
      </c>
      <c r="G299" s="14">
        <f t="shared" si="23"/>
        <v>1.00980799</v>
      </c>
    </row>
    <row r="300" spans="1:7" ht="13.5">
      <c r="A300" s="9" t="s">
        <v>740</v>
      </c>
      <c r="B300" s="1">
        <f t="shared" si="20"/>
        <v>42499</v>
      </c>
      <c r="C300" s="13">
        <f t="shared" si="21"/>
        <v>0.9722222222222222</v>
      </c>
      <c r="E300" s="6">
        <f t="shared" si="24"/>
        <v>49.517330305555554</v>
      </c>
      <c r="F300" s="5">
        <f t="shared" si="22"/>
        <v>0.0019302222222222223</v>
      </c>
      <c r="G300" s="14">
        <f t="shared" si="23"/>
        <v>1.00980956</v>
      </c>
    </row>
    <row r="301" spans="1:7" ht="13.5">
      <c r="A301" s="9" t="s">
        <v>741</v>
      </c>
      <c r="B301" s="1">
        <f t="shared" si="20"/>
        <v>42499</v>
      </c>
      <c r="C301" s="13">
        <f t="shared" si="21"/>
        <v>0.9791666666666666</v>
      </c>
      <c r="E301" s="6">
        <f t="shared" si="24"/>
        <v>49.52404386111111</v>
      </c>
      <c r="F301" s="5">
        <f t="shared" si="22"/>
        <v>0.0019303055555555556</v>
      </c>
      <c r="G301" s="14">
        <f t="shared" si="23"/>
        <v>1.00981113</v>
      </c>
    </row>
    <row r="302" spans="1:7" ht="13.5">
      <c r="A302" s="9" t="s">
        <v>742</v>
      </c>
      <c r="B302" s="1">
        <f t="shared" si="20"/>
        <v>42499</v>
      </c>
      <c r="C302" s="13">
        <f t="shared" si="21"/>
        <v>0.9861111111111112</v>
      </c>
      <c r="E302" s="6">
        <f t="shared" si="24"/>
        <v>49.53075741666667</v>
      </c>
      <c r="F302" s="5">
        <f t="shared" si="22"/>
        <v>0.0019303888888888888</v>
      </c>
      <c r="G302" s="14">
        <f t="shared" si="23"/>
        <v>1.00981271</v>
      </c>
    </row>
    <row r="303" spans="1:7" ht="13.5">
      <c r="A303" s="9" t="s">
        <v>743</v>
      </c>
      <c r="B303" s="1">
        <f t="shared" si="20"/>
        <v>42499</v>
      </c>
      <c r="C303" s="13">
        <f t="shared" si="21"/>
        <v>0.9930555555555555</v>
      </c>
      <c r="E303" s="6">
        <f t="shared" si="24"/>
        <v>49.53747094444444</v>
      </c>
      <c r="F303" s="5">
        <f t="shared" si="22"/>
        <v>0.0019305</v>
      </c>
      <c r="G303" s="14">
        <f t="shared" si="23"/>
        <v>1.00981428</v>
      </c>
    </row>
    <row r="304" spans="1:7" ht="13.5">
      <c r="A304" s="9" t="s">
        <v>744</v>
      </c>
      <c r="B304" s="1">
        <f t="shared" si="20"/>
        <v>42500</v>
      </c>
      <c r="C304" s="13">
        <f t="shared" si="21"/>
        <v>0</v>
      </c>
      <c r="E304" s="6">
        <f t="shared" si="24"/>
        <v>49.54418441666667</v>
      </c>
      <c r="F304" s="5">
        <f t="shared" si="22"/>
        <v>0.0019305833333333334</v>
      </c>
      <c r="G304" s="14">
        <f t="shared" si="23"/>
        <v>1.00981585</v>
      </c>
    </row>
    <row r="305" spans="1:7" ht="13.5">
      <c r="A305" s="9" t="s">
        <v>745</v>
      </c>
      <c r="B305" s="1">
        <f t="shared" si="20"/>
        <v>42500</v>
      </c>
      <c r="C305" s="13">
        <f t="shared" si="21"/>
        <v>0.006944444444444444</v>
      </c>
      <c r="E305" s="6">
        <f t="shared" si="24"/>
        <v>49.55089788888888</v>
      </c>
      <c r="F305" s="5">
        <f t="shared" si="22"/>
        <v>0.0019306666666666667</v>
      </c>
      <c r="G305" s="14">
        <f t="shared" si="23"/>
        <v>1.00981743</v>
      </c>
    </row>
    <row r="306" spans="1:7" ht="13.5">
      <c r="A306" s="9" t="s">
        <v>746</v>
      </c>
      <c r="B306" s="1">
        <f t="shared" si="20"/>
        <v>42500</v>
      </c>
      <c r="C306" s="13">
        <f t="shared" si="21"/>
        <v>0.013888888888888888</v>
      </c>
      <c r="E306" s="6">
        <f t="shared" si="24"/>
        <v>49.557611333333334</v>
      </c>
      <c r="F306" s="5">
        <f t="shared" si="22"/>
        <v>0.0019307500000000002</v>
      </c>
      <c r="G306" s="14">
        <f t="shared" si="23"/>
        <v>1.009819</v>
      </c>
    </row>
    <row r="307" spans="1:7" ht="13.5">
      <c r="A307" s="9" t="s">
        <v>747</v>
      </c>
      <c r="B307" s="1">
        <f t="shared" si="20"/>
        <v>42500</v>
      </c>
      <c r="C307" s="13">
        <f t="shared" si="21"/>
        <v>0.020833333333333332</v>
      </c>
      <c r="E307" s="6">
        <f t="shared" si="24"/>
        <v>49.56432477777778</v>
      </c>
      <c r="F307" s="5">
        <f t="shared" si="22"/>
        <v>0.0019308611111111113</v>
      </c>
      <c r="G307" s="14">
        <f t="shared" si="23"/>
        <v>1.00982057</v>
      </c>
    </row>
    <row r="308" spans="1:7" ht="13.5">
      <c r="A308" s="9" t="s">
        <v>748</v>
      </c>
      <c r="B308" s="1">
        <f t="shared" si="20"/>
        <v>42500</v>
      </c>
      <c r="C308" s="13">
        <f t="shared" si="21"/>
        <v>0.027777777777777776</v>
      </c>
      <c r="E308" s="6">
        <f t="shared" si="24"/>
        <v>49.57103816666667</v>
      </c>
      <c r="F308" s="5">
        <f t="shared" si="22"/>
        <v>0.0019309444444444443</v>
      </c>
      <c r="G308" s="14">
        <f t="shared" si="23"/>
        <v>1.00982214</v>
      </c>
    </row>
    <row r="309" spans="1:7" ht="13.5">
      <c r="A309" s="9" t="s">
        <v>749</v>
      </c>
      <c r="B309" s="1">
        <f t="shared" si="20"/>
        <v>42500</v>
      </c>
      <c r="C309" s="13">
        <f t="shared" si="21"/>
        <v>0.034722222222222224</v>
      </c>
      <c r="E309" s="6">
        <f t="shared" si="24"/>
        <v>49.57775152777778</v>
      </c>
      <c r="F309" s="5">
        <f t="shared" si="22"/>
        <v>0.0019310277777777778</v>
      </c>
      <c r="G309" s="14">
        <f t="shared" si="23"/>
        <v>1.00982372</v>
      </c>
    </row>
    <row r="310" spans="1:7" ht="13.5">
      <c r="A310" s="9" t="s">
        <v>750</v>
      </c>
      <c r="B310" s="1">
        <f t="shared" si="20"/>
        <v>42500</v>
      </c>
      <c r="C310" s="13">
        <f t="shared" si="21"/>
        <v>0.041666666666666664</v>
      </c>
      <c r="E310" s="6">
        <f t="shared" si="24"/>
        <v>49.58446488888889</v>
      </c>
      <c r="F310" s="5">
        <f t="shared" si="22"/>
        <v>0.001931111111111111</v>
      </c>
      <c r="G310" s="14">
        <f t="shared" si="23"/>
        <v>1.00982529</v>
      </c>
    </row>
    <row r="311" spans="1:7" ht="13.5">
      <c r="A311" s="9" t="s">
        <v>751</v>
      </c>
      <c r="B311" s="1">
        <f t="shared" si="20"/>
        <v>42500</v>
      </c>
      <c r="C311" s="13">
        <f t="shared" si="21"/>
        <v>0.04861111111111111</v>
      </c>
      <c r="E311" s="6">
        <f t="shared" si="24"/>
        <v>49.591178222222226</v>
      </c>
      <c r="F311" s="5">
        <f t="shared" si="22"/>
        <v>0.0019311944444444446</v>
      </c>
      <c r="G311" s="14">
        <f t="shared" si="23"/>
        <v>1.00982686</v>
      </c>
    </row>
    <row r="312" spans="1:7" ht="13.5">
      <c r="A312" s="9" t="s">
        <v>752</v>
      </c>
      <c r="B312" s="1">
        <f t="shared" si="20"/>
        <v>42500</v>
      </c>
      <c r="C312" s="13">
        <f t="shared" si="21"/>
        <v>0.05555555555555555</v>
      </c>
      <c r="E312" s="6">
        <f t="shared" si="24"/>
        <v>49.5978915</v>
      </c>
      <c r="F312" s="5">
        <f t="shared" si="22"/>
        <v>0.0019313055555555557</v>
      </c>
      <c r="G312" s="14">
        <f t="shared" si="23"/>
        <v>1.00982843</v>
      </c>
    </row>
    <row r="313" spans="1:7" ht="13.5">
      <c r="A313" s="9" t="s">
        <v>753</v>
      </c>
      <c r="B313" s="1">
        <f t="shared" si="20"/>
        <v>42500</v>
      </c>
      <c r="C313" s="13">
        <f t="shared" si="21"/>
        <v>0.0625</v>
      </c>
      <c r="E313" s="6">
        <f t="shared" si="24"/>
        <v>49.60460477777778</v>
      </c>
      <c r="F313" s="5">
        <f t="shared" si="22"/>
        <v>0.001931388888888889</v>
      </c>
      <c r="G313" s="14">
        <f t="shared" si="23"/>
        <v>1.00983</v>
      </c>
    </row>
    <row r="314" spans="1:7" ht="13.5">
      <c r="A314" s="9" t="s">
        <v>754</v>
      </c>
      <c r="B314" s="1">
        <f t="shared" si="20"/>
        <v>42500</v>
      </c>
      <c r="C314" s="13">
        <f t="shared" si="21"/>
        <v>0.06944444444444443</v>
      </c>
      <c r="E314" s="6">
        <f t="shared" si="24"/>
        <v>49.61131802777778</v>
      </c>
      <c r="F314" s="5">
        <f t="shared" si="22"/>
        <v>0.001931472222222222</v>
      </c>
      <c r="G314" s="14">
        <f t="shared" si="23"/>
        <v>1.00983157</v>
      </c>
    </row>
    <row r="315" spans="1:7" ht="13.5">
      <c r="A315" s="9" t="s">
        <v>755</v>
      </c>
      <c r="B315" s="1">
        <f t="shared" si="20"/>
        <v>42500</v>
      </c>
      <c r="C315" s="13">
        <f t="shared" si="21"/>
        <v>0.0763888888888889</v>
      </c>
      <c r="E315" s="6">
        <f t="shared" si="24"/>
        <v>49.61803127777778</v>
      </c>
      <c r="F315" s="5">
        <f t="shared" si="22"/>
        <v>0.0019315555555555555</v>
      </c>
      <c r="G315" s="14">
        <f t="shared" si="23"/>
        <v>1.00983315</v>
      </c>
    </row>
    <row r="316" spans="1:7" ht="13.5">
      <c r="A316" s="9" t="s">
        <v>756</v>
      </c>
      <c r="B316" s="1">
        <f t="shared" si="20"/>
        <v>42500</v>
      </c>
      <c r="C316" s="13">
        <f t="shared" si="21"/>
        <v>0.08333333333333333</v>
      </c>
      <c r="E316" s="6">
        <f t="shared" si="24"/>
        <v>49.624744472222226</v>
      </c>
      <c r="F316" s="5">
        <f t="shared" si="22"/>
        <v>0.001931638888888889</v>
      </c>
      <c r="G316" s="14">
        <f t="shared" si="23"/>
        <v>1.00983472</v>
      </c>
    </row>
    <row r="317" spans="1:7" ht="13.5">
      <c r="A317" s="9" t="s">
        <v>757</v>
      </c>
      <c r="B317" s="1">
        <f t="shared" si="20"/>
        <v>42500</v>
      </c>
      <c r="C317" s="13">
        <f t="shared" si="21"/>
        <v>0.09027777777777778</v>
      </c>
      <c r="E317" s="6">
        <f t="shared" si="24"/>
        <v>49.63145763888889</v>
      </c>
      <c r="F317" s="5">
        <f t="shared" si="22"/>
        <v>0.0019317222222222223</v>
      </c>
      <c r="G317" s="14">
        <f t="shared" si="23"/>
        <v>1.00983629</v>
      </c>
    </row>
    <row r="318" spans="1:7" ht="13.5">
      <c r="A318" s="9" t="s">
        <v>758</v>
      </c>
      <c r="B318" s="1">
        <f t="shared" si="20"/>
        <v>42500</v>
      </c>
      <c r="C318" s="13">
        <f t="shared" si="21"/>
        <v>0.09722222222222222</v>
      </c>
      <c r="E318" s="6">
        <f t="shared" si="24"/>
        <v>49.63817080555555</v>
      </c>
      <c r="F318" s="5">
        <f t="shared" si="22"/>
        <v>0.0019318055555555557</v>
      </c>
      <c r="G318" s="14">
        <f t="shared" si="23"/>
        <v>1.00983786</v>
      </c>
    </row>
    <row r="319" spans="1:7" ht="13.5">
      <c r="A319" s="9" t="s">
        <v>759</v>
      </c>
      <c r="B319" s="1">
        <f t="shared" si="20"/>
        <v>42500</v>
      </c>
      <c r="C319" s="13">
        <f t="shared" si="21"/>
        <v>0.10416666666666667</v>
      </c>
      <c r="E319" s="6">
        <f t="shared" si="24"/>
        <v>49.644883944444445</v>
      </c>
      <c r="F319" s="5">
        <f t="shared" si="22"/>
        <v>0.0019318888888888888</v>
      </c>
      <c r="G319" s="14">
        <f t="shared" si="23"/>
        <v>1.00983943</v>
      </c>
    </row>
    <row r="320" spans="1:7" ht="13.5">
      <c r="A320" s="9" t="s">
        <v>760</v>
      </c>
      <c r="B320" s="1">
        <f t="shared" si="20"/>
        <v>42500</v>
      </c>
      <c r="C320" s="13">
        <f t="shared" si="21"/>
        <v>0.1111111111111111</v>
      </c>
      <c r="E320" s="6">
        <f t="shared" si="24"/>
        <v>49.651597027777775</v>
      </c>
      <c r="F320" s="5">
        <f t="shared" si="22"/>
        <v>0.001931972222222222</v>
      </c>
      <c r="G320" s="14">
        <f t="shared" si="23"/>
        <v>1.009841</v>
      </c>
    </row>
    <row r="321" spans="1:7" ht="13.5">
      <c r="A321" s="9" t="s">
        <v>761</v>
      </c>
      <c r="B321" s="1">
        <f t="shared" si="20"/>
        <v>42500</v>
      </c>
      <c r="C321" s="13">
        <f t="shared" si="21"/>
        <v>0.11805555555555557</v>
      </c>
      <c r="E321" s="6">
        <f t="shared" si="24"/>
        <v>49.658310111111106</v>
      </c>
      <c r="F321" s="5">
        <f t="shared" si="22"/>
        <v>0.0019320555555555556</v>
      </c>
      <c r="G321" s="14">
        <f t="shared" si="23"/>
        <v>1.00984257</v>
      </c>
    </row>
    <row r="322" spans="1:7" ht="13.5">
      <c r="A322" s="9" t="s">
        <v>762</v>
      </c>
      <c r="B322" s="1">
        <f t="shared" si="20"/>
        <v>42500</v>
      </c>
      <c r="C322" s="13">
        <f t="shared" si="21"/>
        <v>0.125</v>
      </c>
      <c r="E322" s="6">
        <f t="shared" si="24"/>
        <v>49.665023166666664</v>
      </c>
      <c r="F322" s="5">
        <f t="shared" si="22"/>
        <v>0.001932138888888889</v>
      </c>
      <c r="G322" s="14">
        <f t="shared" si="23"/>
        <v>1.00984414</v>
      </c>
    </row>
    <row r="323" spans="1:7" ht="13.5">
      <c r="A323" s="9" t="s">
        <v>763</v>
      </c>
      <c r="B323" s="1">
        <f t="shared" si="20"/>
        <v>42500</v>
      </c>
      <c r="C323" s="13">
        <f t="shared" si="21"/>
        <v>0.13194444444444445</v>
      </c>
      <c r="E323" s="6">
        <f t="shared" si="24"/>
        <v>49.67173622222222</v>
      </c>
      <c r="F323" s="5">
        <f t="shared" si="22"/>
        <v>0.0019322222222222223</v>
      </c>
      <c r="G323" s="14">
        <f t="shared" si="23"/>
        <v>1.00984571</v>
      </c>
    </row>
    <row r="324" spans="1:7" ht="13.5">
      <c r="A324" s="9" t="s">
        <v>764</v>
      </c>
      <c r="B324" s="1">
        <f t="shared" si="20"/>
        <v>42500</v>
      </c>
      <c r="C324" s="13">
        <f t="shared" si="21"/>
        <v>0.1388888888888889</v>
      </c>
      <c r="E324" s="6">
        <f t="shared" si="24"/>
        <v>49.67844922222222</v>
      </c>
      <c r="F324" s="5">
        <f t="shared" si="22"/>
        <v>0.0019323055555555554</v>
      </c>
      <c r="G324" s="14">
        <f t="shared" si="23"/>
        <v>1.00984728</v>
      </c>
    </row>
    <row r="325" spans="1:7" ht="13.5">
      <c r="A325" s="9" t="s">
        <v>765</v>
      </c>
      <c r="B325" s="1">
        <f t="shared" si="20"/>
        <v>42500</v>
      </c>
      <c r="C325" s="13">
        <f t="shared" si="21"/>
        <v>0.14583333333333334</v>
      </c>
      <c r="E325" s="6">
        <f t="shared" si="24"/>
        <v>49.685162194444445</v>
      </c>
      <c r="F325" s="5">
        <f t="shared" si="22"/>
        <v>0.0019323888888888889</v>
      </c>
      <c r="G325" s="14">
        <f t="shared" si="23"/>
        <v>1.00984885</v>
      </c>
    </row>
    <row r="326" spans="1:7" ht="13.5">
      <c r="A326" s="9" t="s">
        <v>766</v>
      </c>
      <c r="B326" s="1">
        <f t="shared" si="20"/>
        <v>42500</v>
      </c>
      <c r="C326" s="13">
        <f t="shared" si="21"/>
        <v>0.15277777777777776</v>
      </c>
      <c r="E326" s="6">
        <f t="shared" si="24"/>
        <v>49.69187516666666</v>
      </c>
      <c r="F326" s="5">
        <f t="shared" si="22"/>
        <v>0.0019324722222222221</v>
      </c>
      <c r="G326" s="14">
        <f t="shared" si="23"/>
        <v>1.00985041</v>
      </c>
    </row>
    <row r="327" spans="1:7" ht="13.5">
      <c r="A327" s="9" t="s">
        <v>767</v>
      </c>
      <c r="B327" s="1">
        <f t="shared" si="20"/>
        <v>42500</v>
      </c>
      <c r="C327" s="13">
        <f t="shared" si="21"/>
        <v>0.15972222222222224</v>
      </c>
      <c r="E327" s="6">
        <f t="shared" si="24"/>
        <v>49.69858811111111</v>
      </c>
      <c r="F327" s="5">
        <f t="shared" si="22"/>
        <v>0.0019325555555555556</v>
      </c>
      <c r="G327" s="14">
        <f t="shared" si="23"/>
        <v>1.00985198</v>
      </c>
    </row>
    <row r="328" spans="1:7" ht="13.5">
      <c r="A328" s="9" t="s">
        <v>768</v>
      </c>
      <c r="B328" s="1">
        <f t="shared" si="20"/>
        <v>42500</v>
      </c>
      <c r="C328" s="13">
        <f t="shared" si="21"/>
        <v>0.16666666666666666</v>
      </c>
      <c r="E328" s="6">
        <f t="shared" si="24"/>
        <v>49.705301000000006</v>
      </c>
      <c r="F328" s="5">
        <f t="shared" si="22"/>
        <v>0.0019326388888888887</v>
      </c>
      <c r="G328" s="14">
        <f t="shared" si="23"/>
        <v>1.00985355</v>
      </c>
    </row>
    <row r="329" spans="1:7" ht="13.5">
      <c r="A329" s="9" t="s">
        <v>769</v>
      </c>
      <c r="B329" s="1">
        <f t="shared" si="20"/>
        <v>42500</v>
      </c>
      <c r="C329" s="13">
        <f t="shared" si="21"/>
        <v>0.17361111111111113</v>
      </c>
      <c r="E329" s="6">
        <f t="shared" si="24"/>
        <v>49.71201388888889</v>
      </c>
      <c r="F329" s="5">
        <f t="shared" si="22"/>
        <v>0.0019327222222222222</v>
      </c>
      <c r="G329" s="14">
        <f t="shared" si="23"/>
        <v>1.00985512</v>
      </c>
    </row>
    <row r="330" spans="1:7" ht="13.5">
      <c r="A330" s="9" t="s">
        <v>770</v>
      </c>
      <c r="B330" s="1">
        <f t="shared" si="20"/>
        <v>42500</v>
      </c>
      <c r="C330" s="13">
        <f t="shared" si="21"/>
        <v>0.18055555555555555</v>
      </c>
      <c r="E330" s="6">
        <f t="shared" si="24"/>
        <v>49.71872675</v>
      </c>
      <c r="F330" s="5">
        <f t="shared" si="22"/>
        <v>0.0019328055555555554</v>
      </c>
      <c r="G330" s="14">
        <f t="shared" si="23"/>
        <v>1.00985669</v>
      </c>
    </row>
    <row r="331" spans="1:7" ht="13.5">
      <c r="A331" s="9" t="s">
        <v>771</v>
      </c>
      <c r="B331" s="1">
        <f t="shared" si="20"/>
        <v>42500</v>
      </c>
      <c r="C331" s="13">
        <f t="shared" si="21"/>
        <v>0.1875</v>
      </c>
      <c r="E331" s="6">
        <f t="shared" si="24"/>
        <v>49.72543961111111</v>
      </c>
      <c r="F331" s="5">
        <f t="shared" si="22"/>
        <v>0.001932888888888889</v>
      </c>
      <c r="G331" s="14">
        <f t="shared" si="23"/>
        <v>1.00985826</v>
      </c>
    </row>
    <row r="332" spans="1:7" ht="13.5">
      <c r="A332" s="9" t="s">
        <v>772</v>
      </c>
      <c r="B332" s="1">
        <f t="shared" si="20"/>
        <v>42500</v>
      </c>
      <c r="C332" s="13">
        <f t="shared" si="21"/>
        <v>0.19444444444444445</v>
      </c>
      <c r="E332" s="6">
        <f t="shared" si="24"/>
        <v>49.73215241666667</v>
      </c>
      <c r="F332" s="5">
        <f t="shared" si="22"/>
        <v>0.0019329444444444444</v>
      </c>
      <c r="G332" s="14">
        <f t="shared" si="23"/>
        <v>1.00985982</v>
      </c>
    </row>
    <row r="333" spans="1:7" ht="13.5">
      <c r="A333" s="9" t="s">
        <v>773</v>
      </c>
      <c r="B333" s="1">
        <f t="shared" si="20"/>
        <v>42500</v>
      </c>
      <c r="C333" s="13">
        <f t="shared" si="21"/>
        <v>0.20138888888888887</v>
      </c>
      <c r="E333" s="6">
        <f t="shared" si="24"/>
        <v>49.73886519444444</v>
      </c>
      <c r="F333" s="5">
        <f t="shared" si="22"/>
        <v>0.0019330277777777777</v>
      </c>
      <c r="G333" s="14">
        <f t="shared" si="23"/>
        <v>1.00986139</v>
      </c>
    </row>
    <row r="334" spans="1:7" ht="13.5">
      <c r="A334" s="9" t="s">
        <v>774</v>
      </c>
      <c r="B334" s="1">
        <f t="shared" si="20"/>
        <v>42500</v>
      </c>
      <c r="C334" s="13">
        <f t="shared" si="21"/>
        <v>0.20833333333333334</v>
      </c>
      <c r="E334" s="6">
        <f t="shared" si="24"/>
        <v>49.74557797222222</v>
      </c>
      <c r="F334" s="5">
        <f t="shared" si="22"/>
        <v>0.0019331111111111111</v>
      </c>
      <c r="G334" s="14">
        <f t="shared" si="23"/>
        <v>1.00986296</v>
      </c>
    </row>
    <row r="335" spans="1:7" ht="13.5">
      <c r="A335" s="9" t="s">
        <v>775</v>
      </c>
      <c r="B335" s="1">
        <f t="shared" si="20"/>
        <v>42500</v>
      </c>
      <c r="C335" s="13">
        <f t="shared" si="21"/>
        <v>0.2152777777777778</v>
      </c>
      <c r="E335" s="6">
        <f t="shared" si="24"/>
        <v>49.75229072222222</v>
      </c>
      <c r="F335" s="5">
        <f t="shared" si="22"/>
        <v>0.0019331944444444444</v>
      </c>
      <c r="G335" s="14">
        <f t="shared" si="23"/>
        <v>1.00986453</v>
      </c>
    </row>
    <row r="336" spans="1:7" ht="13.5">
      <c r="A336" s="9" t="s">
        <v>776</v>
      </c>
      <c r="B336" s="1">
        <f aca="true" t="shared" si="25" ref="B336:B399">DATE(FIXED(MID(A336,9,4)),FIXED(MID(A336,4,3)),FIXED(MID(A336,1,3)))</f>
        <v>42500</v>
      </c>
      <c r="C336" s="13">
        <f aca="true" t="shared" si="26" ref="C336:C399">(VALUE(MID(A336,14,2))+VALUE(MID(A336,17,2))/60+VALUE(MID(A336,20,5))/3660)/24</f>
        <v>0.2222222222222222</v>
      </c>
      <c r="E336" s="6">
        <f t="shared" si="24"/>
        <v>49.759003416666665</v>
      </c>
      <c r="F336" s="5">
        <f aca="true" t="shared" si="27" ref="F336:F399">-((VALUE(MID(A336,44,2))+VALUE(MID(A336,47,2))/60+VALUE(MID(A336,50,7))/3600)*(IF(MID(A336,43,1)="-",-1,1)))</f>
        <v>0.001933277777777778</v>
      </c>
      <c r="G336" s="14">
        <f aca="true" t="shared" si="28" ref="G336:G399">VALUE(MID(A336,60,11))</f>
        <v>1.00986609</v>
      </c>
    </row>
    <row r="337" spans="1:7" ht="13.5">
      <c r="A337" s="9" t="s">
        <v>777</v>
      </c>
      <c r="B337" s="1">
        <f t="shared" si="25"/>
        <v>42500</v>
      </c>
      <c r="C337" s="13">
        <f t="shared" si="26"/>
        <v>0.22916666666666666</v>
      </c>
      <c r="E337" s="6">
        <f aca="true" t="shared" si="29" ref="E337:E400">VALUE(MID(A337,27,3))+VALUE(MID(A337,31,2))/60+VALUE(MID(A337,34,7))/3600</f>
        <v>49.76571611111111</v>
      </c>
      <c r="F337" s="5">
        <f t="shared" si="27"/>
        <v>0.0019333333333333333</v>
      </c>
      <c r="G337" s="14">
        <f t="shared" si="28"/>
        <v>1.00986766</v>
      </c>
    </row>
    <row r="338" spans="1:7" ht="13.5">
      <c r="A338" s="9" t="s">
        <v>778</v>
      </c>
      <c r="B338" s="1">
        <f t="shared" si="25"/>
        <v>42500</v>
      </c>
      <c r="C338" s="13">
        <f t="shared" si="26"/>
        <v>0.23611111111111113</v>
      </c>
      <c r="E338" s="6">
        <f t="shared" si="29"/>
        <v>49.772428777777776</v>
      </c>
      <c r="F338" s="5">
        <f t="shared" si="27"/>
        <v>0.0019334166666666666</v>
      </c>
      <c r="G338" s="14">
        <f t="shared" si="28"/>
        <v>1.00986923</v>
      </c>
    </row>
    <row r="339" spans="1:7" ht="13.5">
      <c r="A339" s="9" t="s">
        <v>779</v>
      </c>
      <c r="B339" s="1">
        <f t="shared" si="25"/>
        <v>42500</v>
      </c>
      <c r="C339" s="13">
        <f t="shared" si="26"/>
        <v>0.24305555555555555</v>
      </c>
      <c r="E339" s="6">
        <f t="shared" si="29"/>
        <v>49.77914141666667</v>
      </c>
      <c r="F339" s="5">
        <f t="shared" si="27"/>
        <v>0.0019335</v>
      </c>
      <c r="G339" s="14">
        <f t="shared" si="28"/>
        <v>1.00987079</v>
      </c>
    </row>
    <row r="340" spans="1:7" ht="13.5">
      <c r="A340" s="9" t="s">
        <v>780</v>
      </c>
      <c r="B340" s="1">
        <f t="shared" si="25"/>
        <v>42500</v>
      </c>
      <c r="C340" s="13">
        <f t="shared" si="26"/>
        <v>0.25</v>
      </c>
      <c r="E340" s="6">
        <f t="shared" si="29"/>
        <v>49.78585405555555</v>
      </c>
      <c r="F340" s="5">
        <f t="shared" si="27"/>
        <v>0.0019335555555555555</v>
      </c>
      <c r="G340" s="14">
        <f t="shared" si="28"/>
        <v>1.00987236</v>
      </c>
    </row>
    <row r="341" spans="1:7" ht="13.5">
      <c r="A341" s="9" t="s">
        <v>781</v>
      </c>
      <c r="B341" s="1">
        <f t="shared" si="25"/>
        <v>42500</v>
      </c>
      <c r="C341" s="13">
        <f t="shared" si="26"/>
        <v>0.2569444444444445</v>
      </c>
      <c r="E341" s="6">
        <f t="shared" si="29"/>
        <v>49.792566638888886</v>
      </c>
      <c r="F341" s="5">
        <f t="shared" si="27"/>
        <v>0.0019336388888888888</v>
      </c>
      <c r="G341" s="14">
        <f t="shared" si="28"/>
        <v>1.00987393</v>
      </c>
    </row>
    <row r="342" spans="1:7" ht="13.5">
      <c r="A342" s="9" t="s">
        <v>782</v>
      </c>
      <c r="B342" s="1">
        <f t="shared" si="25"/>
        <v>42500</v>
      </c>
      <c r="C342" s="13">
        <f t="shared" si="26"/>
        <v>0.2638888888888889</v>
      </c>
      <c r="E342" s="6">
        <f t="shared" si="29"/>
        <v>49.79927922222222</v>
      </c>
      <c r="F342" s="5">
        <f t="shared" si="27"/>
        <v>0.0019337222222222223</v>
      </c>
      <c r="G342" s="14">
        <f t="shared" si="28"/>
        <v>1.00987549</v>
      </c>
    </row>
    <row r="343" spans="1:7" ht="13.5">
      <c r="A343" s="9" t="s">
        <v>783</v>
      </c>
      <c r="B343" s="1">
        <f t="shared" si="25"/>
        <v>42500</v>
      </c>
      <c r="C343" s="13">
        <f t="shared" si="26"/>
        <v>0.2708333333333333</v>
      </c>
      <c r="E343" s="6">
        <f t="shared" si="29"/>
        <v>49.80599175</v>
      </c>
      <c r="F343" s="5">
        <f t="shared" si="27"/>
        <v>0.0019338055555555556</v>
      </c>
      <c r="G343" s="14">
        <f t="shared" si="28"/>
        <v>1.00987706</v>
      </c>
    </row>
    <row r="344" spans="1:7" ht="13.5">
      <c r="A344" s="9" t="s">
        <v>784</v>
      </c>
      <c r="B344" s="1">
        <f t="shared" si="25"/>
        <v>42500</v>
      </c>
      <c r="C344" s="13">
        <f t="shared" si="26"/>
        <v>0.2777777777777778</v>
      </c>
      <c r="E344" s="6">
        <f t="shared" si="29"/>
        <v>49.812704277777776</v>
      </c>
      <c r="F344" s="5">
        <f t="shared" si="27"/>
        <v>0.001933861111111111</v>
      </c>
      <c r="G344" s="14">
        <f t="shared" si="28"/>
        <v>1.00987862</v>
      </c>
    </row>
    <row r="345" spans="1:7" ht="13.5">
      <c r="A345" s="9" t="s">
        <v>785</v>
      </c>
      <c r="B345" s="1">
        <f t="shared" si="25"/>
        <v>42500</v>
      </c>
      <c r="C345" s="13">
        <f t="shared" si="26"/>
        <v>0.2847222222222222</v>
      </c>
      <c r="E345" s="6">
        <f t="shared" si="29"/>
        <v>49.81941677777778</v>
      </c>
      <c r="F345" s="5">
        <f t="shared" si="27"/>
        <v>0.0019339444444444445</v>
      </c>
      <c r="G345" s="14">
        <f t="shared" si="28"/>
        <v>1.00988019</v>
      </c>
    </row>
    <row r="346" spans="1:7" ht="13.5">
      <c r="A346" s="9" t="s">
        <v>786</v>
      </c>
      <c r="B346" s="1">
        <f t="shared" si="25"/>
        <v>42500</v>
      </c>
      <c r="C346" s="13">
        <f t="shared" si="26"/>
        <v>0.2916666666666667</v>
      </c>
      <c r="E346" s="6">
        <f t="shared" si="29"/>
        <v>49.82612925</v>
      </c>
      <c r="F346" s="5">
        <f t="shared" si="27"/>
        <v>0.001934</v>
      </c>
      <c r="G346" s="14">
        <f t="shared" si="28"/>
        <v>1.00988175</v>
      </c>
    </row>
    <row r="347" spans="1:7" ht="13.5">
      <c r="A347" s="9" t="s">
        <v>787</v>
      </c>
      <c r="B347" s="1">
        <f t="shared" si="25"/>
        <v>42500</v>
      </c>
      <c r="C347" s="13">
        <f t="shared" si="26"/>
        <v>0.2986111111111111</v>
      </c>
      <c r="E347" s="6">
        <f t="shared" si="29"/>
        <v>49.83284169444445</v>
      </c>
      <c r="F347" s="5">
        <f t="shared" si="27"/>
        <v>0.0019340833333333332</v>
      </c>
      <c r="G347" s="14">
        <f t="shared" si="28"/>
        <v>1.00988332</v>
      </c>
    </row>
    <row r="348" spans="1:7" ht="13.5">
      <c r="A348" s="9" t="s">
        <v>788</v>
      </c>
      <c r="B348" s="1">
        <f t="shared" si="25"/>
        <v>42500</v>
      </c>
      <c r="C348" s="13">
        <f t="shared" si="26"/>
        <v>0.3055555555555555</v>
      </c>
      <c r="E348" s="6">
        <f t="shared" si="29"/>
        <v>49.83955411111111</v>
      </c>
      <c r="F348" s="5">
        <f t="shared" si="27"/>
        <v>0.0019341666666666667</v>
      </c>
      <c r="G348" s="14">
        <f t="shared" si="28"/>
        <v>1.00988488</v>
      </c>
    </row>
    <row r="349" spans="1:7" ht="13.5">
      <c r="A349" s="9" t="s">
        <v>789</v>
      </c>
      <c r="B349" s="1">
        <f t="shared" si="25"/>
        <v>42500</v>
      </c>
      <c r="C349" s="13">
        <f t="shared" si="26"/>
        <v>0.3125</v>
      </c>
      <c r="E349" s="6">
        <f t="shared" si="29"/>
        <v>49.84626652777778</v>
      </c>
      <c r="F349" s="5">
        <f t="shared" si="27"/>
        <v>0.0019342222222222222</v>
      </c>
      <c r="G349" s="14">
        <f t="shared" si="28"/>
        <v>1.00988645</v>
      </c>
    </row>
    <row r="350" spans="1:7" ht="13.5">
      <c r="A350" s="9" t="s">
        <v>790</v>
      </c>
      <c r="B350" s="1">
        <f t="shared" si="25"/>
        <v>42500</v>
      </c>
      <c r="C350" s="13">
        <f t="shared" si="26"/>
        <v>0.3194444444444445</v>
      </c>
      <c r="E350" s="6">
        <f t="shared" si="29"/>
        <v>49.85297888888889</v>
      </c>
      <c r="F350" s="5">
        <f t="shared" si="27"/>
        <v>0.0019343055555555554</v>
      </c>
      <c r="G350" s="14">
        <f t="shared" si="28"/>
        <v>1.00988801</v>
      </c>
    </row>
    <row r="351" spans="1:7" ht="13.5">
      <c r="A351" s="9" t="s">
        <v>791</v>
      </c>
      <c r="B351" s="1">
        <f t="shared" si="25"/>
        <v>42500</v>
      </c>
      <c r="C351" s="13">
        <f t="shared" si="26"/>
        <v>0.3263888888888889</v>
      </c>
      <c r="E351" s="6">
        <f t="shared" si="29"/>
        <v>49.859691250000004</v>
      </c>
      <c r="F351" s="5">
        <f t="shared" si="27"/>
        <v>0.001934361111111111</v>
      </c>
      <c r="G351" s="14">
        <f t="shared" si="28"/>
        <v>1.00988958</v>
      </c>
    </row>
    <row r="352" spans="1:7" ht="13.5">
      <c r="A352" s="9" t="s">
        <v>792</v>
      </c>
      <c r="B352" s="1">
        <f t="shared" si="25"/>
        <v>42500</v>
      </c>
      <c r="C352" s="13">
        <f t="shared" si="26"/>
        <v>0.3333333333333333</v>
      </c>
      <c r="E352" s="6">
        <f t="shared" si="29"/>
        <v>49.86640355555556</v>
      </c>
      <c r="F352" s="5">
        <f t="shared" si="27"/>
        <v>0.0019344444444444446</v>
      </c>
      <c r="G352" s="14">
        <f t="shared" si="28"/>
        <v>1.00989114</v>
      </c>
    </row>
    <row r="353" spans="1:7" ht="13.5">
      <c r="A353" s="9" t="s">
        <v>793</v>
      </c>
      <c r="B353" s="1">
        <f t="shared" si="25"/>
        <v>42500</v>
      </c>
      <c r="C353" s="13">
        <f t="shared" si="26"/>
        <v>0.34027777777777773</v>
      </c>
      <c r="E353" s="6">
        <f t="shared" si="29"/>
        <v>49.87311586111111</v>
      </c>
      <c r="F353" s="5">
        <f t="shared" si="27"/>
        <v>0.0019345</v>
      </c>
      <c r="G353" s="14">
        <f t="shared" si="28"/>
        <v>1.0098927</v>
      </c>
    </row>
    <row r="354" spans="1:7" ht="13.5">
      <c r="A354" s="9" t="s">
        <v>794</v>
      </c>
      <c r="B354" s="1">
        <f t="shared" si="25"/>
        <v>42500</v>
      </c>
      <c r="C354" s="13">
        <f t="shared" si="26"/>
        <v>0.34722222222222227</v>
      </c>
      <c r="E354" s="6">
        <f t="shared" si="29"/>
        <v>49.87982813888889</v>
      </c>
      <c r="F354" s="5">
        <f t="shared" si="27"/>
        <v>0.0019345833333333333</v>
      </c>
      <c r="G354" s="14">
        <f t="shared" si="28"/>
        <v>1.00989427</v>
      </c>
    </row>
    <row r="355" spans="1:7" ht="13.5">
      <c r="A355" s="9" t="s">
        <v>795</v>
      </c>
      <c r="B355" s="1">
        <f t="shared" si="25"/>
        <v>42500</v>
      </c>
      <c r="C355" s="13">
        <f t="shared" si="26"/>
        <v>0.3541666666666667</v>
      </c>
      <c r="E355" s="6">
        <f t="shared" si="29"/>
        <v>49.88654038888889</v>
      </c>
      <c r="F355" s="5">
        <f t="shared" si="27"/>
        <v>0.0019346388888888887</v>
      </c>
      <c r="G355" s="14">
        <f t="shared" si="28"/>
        <v>1.00989583</v>
      </c>
    </row>
    <row r="356" spans="1:7" ht="13.5">
      <c r="A356" s="9" t="s">
        <v>796</v>
      </c>
      <c r="B356" s="1">
        <f t="shared" si="25"/>
        <v>42500</v>
      </c>
      <c r="C356" s="13">
        <f t="shared" si="26"/>
        <v>0.3611111111111111</v>
      </c>
      <c r="E356" s="6">
        <f t="shared" si="29"/>
        <v>49.89325263888889</v>
      </c>
      <c r="F356" s="5">
        <f t="shared" si="27"/>
        <v>0.0019347222222222222</v>
      </c>
      <c r="G356" s="14">
        <f t="shared" si="28"/>
        <v>1.00989739</v>
      </c>
    </row>
    <row r="357" spans="1:7" ht="13.5">
      <c r="A357" s="9" t="s">
        <v>797</v>
      </c>
      <c r="B357" s="1">
        <f t="shared" si="25"/>
        <v>42500</v>
      </c>
      <c r="C357" s="13">
        <f t="shared" si="26"/>
        <v>0.3680555555555556</v>
      </c>
      <c r="E357" s="6">
        <f t="shared" si="29"/>
        <v>49.899964833333335</v>
      </c>
      <c r="F357" s="5">
        <f t="shared" si="27"/>
        <v>0.0019347777777777779</v>
      </c>
      <c r="G357" s="14">
        <f t="shared" si="28"/>
        <v>1.00989896</v>
      </c>
    </row>
    <row r="358" spans="1:7" ht="13.5">
      <c r="A358" s="9" t="s">
        <v>798</v>
      </c>
      <c r="B358" s="1">
        <f t="shared" si="25"/>
        <v>42500</v>
      </c>
      <c r="C358" s="13">
        <f t="shared" si="26"/>
        <v>0.375</v>
      </c>
      <c r="E358" s="6">
        <f t="shared" si="29"/>
        <v>49.906677</v>
      </c>
      <c r="F358" s="5">
        <f t="shared" si="27"/>
        <v>0.001934861111111111</v>
      </c>
      <c r="G358" s="14">
        <f t="shared" si="28"/>
        <v>1.00990052</v>
      </c>
    </row>
    <row r="359" spans="1:7" ht="13.5">
      <c r="A359" s="9" t="s">
        <v>799</v>
      </c>
      <c r="B359" s="1">
        <f t="shared" si="25"/>
        <v>42500</v>
      </c>
      <c r="C359" s="13">
        <f t="shared" si="26"/>
        <v>0.3819444444444444</v>
      </c>
      <c r="E359" s="6">
        <f t="shared" si="29"/>
        <v>49.91338916666667</v>
      </c>
      <c r="F359" s="5">
        <f t="shared" si="27"/>
        <v>0.0019349166666666666</v>
      </c>
      <c r="G359" s="14">
        <f t="shared" si="28"/>
        <v>1.00990208</v>
      </c>
    </row>
    <row r="360" spans="1:7" ht="13.5">
      <c r="A360" s="9" t="s">
        <v>800</v>
      </c>
      <c r="B360" s="1">
        <f t="shared" si="25"/>
        <v>42500</v>
      </c>
      <c r="C360" s="13">
        <f t="shared" si="26"/>
        <v>0.3888888888888889</v>
      </c>
      <c r="E360" s="6">
        <f t="shared" si="29"/>
        <v>49.920101305555555</v>
      </c>
      <c r="F360" s="5">
        <f t="shared" si="27"/>
        <v>0.0019349722222222223</v>
      </c>
      <c r="G360" s="14">
        <f t="shared" si="28"/>
        <v>1.00990365</v>
      </c>
    </row>
    <row r="361" spans="1:7" ht="13.5">
      <c r="A361" s="9" t="s">
        <v>801</v>
      </c>
      <c r="B361" s="1">
        <f t="shared" si="25"/>
        <v>42500</v>
      </c>
      <c r="C361" s="13">
        <f t="shared" si="26"/>
        <v>0.3958333333333333</v>
      </c>
      <c r="E361" s="6">
        <f t="shared" si="29"/>
        <v>49.92681341666666</v>
      </c>
      <c r="F361" s="5">
        <f t="shared" si="27"/>
        <v>0.0019350555555555555</v>
      </c>
      <c r="G361" s="14">
        <f t="shared" si="28"/>
        <v>1.00990521</v>
      </c>
    </row>
    <row r="362" spans="1:7" ht="13.5">
      <c r="A362" s="9" t="s">
        <v>802</v>
      </c>
      <c r="B362" s="1">
        <f t="shared" si="25"/>
        <v>42500</v>
      </c>
      <c r="C362" s="13">
        <f t="shared" si="26"/>
        <v>0.40277777777777773</v>
      </c>
      <c r="E362" s="6">
        <f t="shared" si="29"/>
        <v>49.933525499999995</v>
      </c>
      <c r="F362" s="5">
        <f t="shared" si="27"/>
        <v>0.0019351111111111112</v>
      </c>
      <c r="G362" s="14">
        <f t="shared" si="28"/>
        <v>1.00990677</v>
      </c>
    </row>
    <row r="363" spans="1:7" ht="13.5">
      <c r="A363" s="9" t="s">
        <v>803</v>
      </c>
      <c r="B363" s="1">
        <f t="shared" si="25"/>
        <v>42500</v>
      </c>
      <c r="C363" s="13">
        <f t="shared" si="26"/>
        <v>0.40972222222222227</v>
      </c>
      <c r="E363" s="6">
        <f t="shared" si="29"/>
        <v>49.940237555555555</v>
      </c>
      <c r="F363" s="5">
        <f t="shared" si="27"/>
        <v>0.0019351944444444445</v>
      </c>
      <c r="G363" s="14">
        <f t="shared" si="28"/>
        <v>1.00990833</v>
      </c>
    </row>
    <row r="364" spans="1:7" ht="13.5">
      <c r="A364" s="9" t="s">
        <v>804</v>
      </c>
      <c r="B364" s="1">
        <f t="shared" si="25"/>
        <v>42500</v>
      </c>
      <c r="C364" s="13">
        <f t="shared" si="26"/>
        <v>0.4166666666666667</v>
      </c>
      <c r="E364" s="6">
        <f t="shared" si="29"/>
        <v>49.94694958333333</v>
      </c>
      <c r="F364" s="5">
        <f t="shared" si="27"/>
        <v>0.00193525</v>
      </c>
      <c r="G364" s="14">
        <f t="shared" si="28"/>
        <v>1.00990989</v>
      </c>
    </row>
    <row r="365" spans="1:7" ht="13.5">
      <c r="A365" s="9" t="s">
        <v>805</v>
      </c>
      <c r="B365" s="1">
        <f t="shared" si="25"/>
        <v>42500</v>
      </c>
      <c r="C365" s="13">
        <f t="shared" si="26"/>
        <v>0.4236111111111111</v>
      </c>
      <c r="E365" s="6">
        <f t="shared" si="29"/>
        <v>49.953661583333336</v>
      </c>
      <c r="F365" s="5">
        <f t="shared" si="27"/>
        <v>0.0019353055555555556</v>
      </c>
      <c r="G365" s="14">
        <f t="shared" si="28"/>
        <v>1.00991146</v>
      </c>
    </row>
    <row r="366" spans="1:7" ht="13.5">
      <c r="A366" s="9" t="s">
        <v>806</v>
      </c>
      <c r="B366" s="1">
        <f t="shared" si="25"/>
        <v>42500</v>
      </c>
      <c r="C366" s="13">
        <f t="shared" si="26"/>
        <v>0.4305555555555556</v>
      </c>
      <c r="E366" s="6">
        <f t="shared" si="29"/>
        <v>49.960373583333336</v>
      </c>
      <c r="F366" s="5">
        <f t="shared" si="27"/>
        <v>0.0019353888888888888</v>
      </c>
      <c r="G366" s="14">
        <f t="shared" si="28"/>
        <v>1.00991302</v>
      </c>
    </row>
    <row r="367" spans="1:7" ht="13.5">
      <c r="A367" s="9" t="s">
        <v>807</v>
      </c>
      <c r="B367" s="1">
        <f t="shared" si="25"/>
        <v>42500</v>
      </c>
      <c r="C367" s="13">
        <f t="shared" si="26"/>
        <v>0.4375</v>
      </c>
      <c r="E367" s="6">
        <f t="shared" si="29"/>
        <v>49.967085527777776</v>
      </c>
      <c r="F367" s="5">
        <f t="shared" si="27"/>
        <v>0.0019354444444444445</v>
      </c>
      <c r="G367" s="14">
        <f t="shared" si="28"/>
        <v>1.00991458</v>
      </c>
    </row>
    <row r="368" spans="1:7" ht="13.5">
      <c r="A368" s="9" t="s">
        <v>808</v>
      </c>
      <c r="B368" s="1">
        <f t="shared" si="25"/>
        <v>42500</v>
      </c>
      <c r="C368" s="13">
        <f t="shared" si="26"/>
        <v>0.4444444444444444</v>
      </c>
      <c r="E368" s="6">
        <f t="shared" si="29"/>
        <v>49.97379747222222</v>
      </c>
      <c r="F368" s="5">
        <f t="shared" si="27"/>
        <v>0.0019355000000000002</v>
      </c>
      <c r="G368" s="14">
        <f t="shared" si="28"/>
        <v>1.00991614</v>
      </c>
    </row>
    <row r="369" spans="1:7" ht="13.5">
      <c r="A369" s="9" t="s">
        <v>809</v>
      </c>
      <c r="B369" s="1">
        <f t="shared" si="25"/>
        <v>42500</v>
      </c>
      <c r="C369" s="13">
        <f t="shared" si="26"/>
        <v>0.4513888888888889</v>
      </c>
      <c r="E369" s="6">
        <f t="shared" si="29"/>
        <v>49.98050938888889</v>
      </c>
      <c r="F369" s="5">
        <f t="shared" si="27"/>
        <v>0.0019355555555555556</v>
      </c>
      <c r="G369" s="14">
        <f t="shared" si="28"/>
        <v>1.0099177</v>
      </c>
    </row>
    <row r="370" spans="1:7" ht="13.5">
      <c r="A370" s="9" t="s">
        <v>810</v>
      </c>
      <c r="B370" s="1">
        <f t="shared" si="25"/>
        <v>42500</v>
      </c>
      <c r="C370" s="13">
        <f t="shared" si="26"/>
        <v>0.4583333333333333</v>
      </c>
      <c r="E370" s="6">
        <f t="shared" si="29"/>
        <v>49.98722127777778</v>
      </c>
      <c r="F370" s="5">
        <f t="shared" si="27"/>
        <v>0.0019356388888888889</v>
      </c>
      <c r="G370" s="14">
        <f t="shared" si="28"/>
        <v>1.00991926</v>
      </c>
    </row>
    <row r="371" spans="1:7" ht="13.5">
      <c r="A371" s="9" t="s">
        <v>811</v>
      </c>
      <c r="B371" s="1">
        <f t="shared" si="25"/>
        <v>42500</v>
      </c>
      <c r="C371" s="13">
        <f t="shared" si="26"/>
        <v>0.46527777777777773</v>
      </c>
      <c r="E371" s="6">
        <f t="shared" si="29"/>
        <v>49.99393313888889</v>
      </c>
      <c r="F371" s="5">
        <f t="shared" si="27"/>
        <v>0.0019356944444444443</v>
      </c>
      <c r="G371" s="14">
        <f t="shared" si="28"/>
        <v>1.00992082</v>
      </c>
    </row>
    <row r="372" spans="1:7" ht="13.5">
      <c r="A372" s="9" t="s">
        <v>812</v>
      </c>
      <c r="B372" s="1">
        <f t="shared" si="25"/>
        <v>42500</v>
      </c>
      <c r="C372" s="13">
        <f t="shared" si="26"/>
        <v>0.47222222222222227</v>
      </c>
      <c r="E372" s="6">
        <f t="shared" si="29"/>
        <v>50.000644972222226</v>
      </c>
      <c r="F372" s="5">
        <f t="shared" si="27"/>
        <v>0.00193575</v>
      </c>
      <c r="G372" s="14">
        <f t="shared" si="28"/>
        <v>1.00992238</v>
      </c>
    </row>
    <row r="373" spans="1:7" ht="13.5">
      <c r="A373" s="9" t="s">
        <v>813</v>
      </c>
      <c r="B373" s="1">
        <f t="shared" si="25"/>
        <v>42500</v>
      </c>
      <c r="C373" s="13">
        <f t="shared" si="26"/>
        <v>0.4791666666666667</v>
      </c>
      <c r="E373" s="6">
        <f t="shared" si="29"/>
        <v>50.00735677777778</v>
      </c>
      <c r="F373" s="5">
        <f t="shared" si="27"/>
        <v>0.0019358055555555554</v>
      </c>
      <c r="G373" s="14">
        <f t="shared" si="28"/>
        <v>1.00992394</v>
      </c>
    </row>
    <row r="374" spans="1:7" ht="13.5">
      <c r="A374" s="9" t="s">
        <v>814</v>
      </c>
      <c r="B374" s="1">
        <f t="shared" si="25"/>
        <v>42500</v>
      </c>
      <c r="C374" s="13">
        <f t="shared" si="26"/>
        <v>0.4861111111111111</v>
      </c>
      <c r="E374" s="6">
        <f t="shared" si="29"/>
        <v>50.01406855555555</v>
      </c>
      <c r="F374" s="5">
        <f t="shared" si="27"/>
        <v>0.001935861111111111</v>
      </c>
      <c r="G374" s="14">
        <f t="shared" si="28"/>
        <v>1.0099255</v>
      </c>
    </row>
    <row r="375" spans="1:7" ht="13.5">
      <c r="A375" s="9" t="s">
        <v>815</v>
      </c>
      <c r="B375" s="1">
        <f t="shared" si="25"/>
        <v>42500</v>
      </c>
      <c r="C375" s="13">
        <f t="shared" si="26"/>
        <v>0.4930555555555556</v>
      </c>
      <c r="E375" s="6">
        <f t="shared" si="29"/>
        <v>50.020780333333335</v>
      </c>
      <c r="F375" s="5">
        <f t="shared" si="27"/>
        <v>0.0019359444444444446</v>
      </c>
      <c r="G375" s="14">
        <f t="shared" si="28"/>
        <v>1.00992706</v>
      </c>
    </row>
    <row r="376" spans="1:7" ht="13.5">
      <c r="A376" s="9" t="s">
        <v>816</v>
      </c>
      <c r="B376" s="1">
        <f t="shared" si="25"/>
        <v>42500</v>
      </c>
      <c r="C376" s="13">
        <f t="shared" si="26"/>
        <v>0.5</v>
      </c>
      <c r="E376" s="6">
        <f t="shared" si="29"/>
        <v>50.027492083333335</v>
      </c>
      <c r="F376" s="5">
        <f t="shared" si="27"/>
        <v>0.001936</v>
      </c>
      <c r="G376" s="14">
        <f t="shared" si="28"/>
        <v>1.00992862</v>
      </c>
    </row>
    <row r="377" spans="1:7" ht="13.5">
      <c r="A377" s="9" t="s">
        <v>817</v>
      </c>
      <c r="B377" s="1">
        <f t="shared" si="25"/>
        <v>42500</v>
      </c>
      <c r="C377" s="13">
        <f t="shared" si="26"/>
        <v>0.5069444444444444</v>
      </c>
      <c r="E377" s="6">
        <f t="shared" si="29"/>
        <v>50.034203777777776</v>
      </c>
      <c r="F377" s="5">
        <f t="shared" si="27"/>
        <v>0.0019360555555555557</v>
      </c>
      <c r="G377" s="14">
        <f t="shared" si="28"/>
        <v>1.00993018</v>
      </c>
    </row>
    <row r="378" spans="1:7" ht="13.5">
      <c r="A378" s="9" t="s">
        <v>818</v>
      </c>
      <c r="B378" s="1">
        <f t="shared" si="25"/>
        <v>42500</v>
      </c>
      <c r="C378" s="13">
        <f t="shared" si="26"/>
        <v>0.513888888888889</v>
      </c>
      <c r="E378" s="6">
        <f t="shared" si="29"/>
        <v>50.04091547222222</v>
      </c>
      <c r="F378" s="5">
        <f t="shared" si="27"/>
        <v>0.001936111111111111</v>
      </c>
      <c r="G378" s="14">
        <f t="shared" si="28"/>
        <v>1.00993174</v>
      </c>
    </row>
    <row r="379" spans="1:7" ht="13.5">
      <c r="A379" s="9" t="s">
        <v>819</v>
      </c>
      <c r="B379" s="1">
        <f t="shared" si="25"/>
        <v>42500</v>
      </c>
      <c r="C379" s="13">
        <f t="shared" si="26"/>
        <v>0.5208333333333334</v>
      </c>
      <c r="E379" s="6">
        <f t="shared" si="29"/>
        <v>50.047627138888885</v>
      </c>
      <c r="F379" s="5">
        <f t="shared" si="27"/>
        <v>0.0019361666666666668</v>
      </c>
      <c r="G379" s="14">
        <f t="shared" si="28"/>
        <v>1.0099333</v>
      </c>
    </row>
    <row r="380" spans="1:7" ht="13.5">
      <c r="A380" s="9" t="s">
        <v>820</v>
      </c>
      <c r="B380" s="1">
        <f t="shared" si="25"/>
        <v>42500</v>
      </c>
      <c r="C380" s="13">
        <f t="shared" si="26"/>
        <v>0.5277777777777778</v>
      </c>
      <c r="E380" s="6">
        <f t="shared" si="29"/>
        <v>50.05433877777777</v>
      </c>
      <c r="F380" s="5">
        <f t="shared" si="27"/>
        <v>0.0019362222222222222</v>
      </c>
      <c r="G380" s="14">
        <f t="shared" si="28"/>
        <v>1.00993486</v>
      </c>
    </row>
    <row r="381" spans="1:7" ht="13.5">
      <c r="A381" s="9" t="s">
        <v>821</v>
      </c>
      <c r="B381" s="1">
        <f t="shared" si="25"/>
        <v>42500</v>
      </c>
      <c r="C381" s="13">
        <f t="shared" si="26"/>
        <v>0.5347222222222222</v>
      </c>
      <c r="E381" s="6">
        <f t="shared" si="29"/>
        <v>50.06105041666667</v>
      </c>
      <c r="F381" s="5">
        <f t="shared" si="27"/>
        <v>0.0019362777777777779</v>
      </c>
      <c r="G381" s="14">
        <f t="shared" si="28"/>
        <v>1.00993641</v>
      </c>
    </row>
    <row r="382" spans="1:7" ht="13.5">
      <c r="A382" s="9" t="s">
        <v>822</v>
      </c>
      <c r="B382" s="1">
        <f t="shared" si="25"/>
        <v>42500</v>
      </c>
      <c r="C382" s="13">
        <f t="shared" si="26"/>
        <v>0.5416666666666666</v>
      </c>
      <c r="E382" s="6">
        <f t="shared" si="29"/>
        <v>50.067762</v>
      </c>
      <c r="F382" s="5">
        <f t="shared" si="27"/>
        <v>0.0019363333333333333</v>
      </c>
      <c r="G382" s="14">
        <f t="shared" si="28"/>
        <v>1.00993797</v>
      </c>
    </row>
    <row r="383" spans="1:7" ht="13.5">
      <c r="A383" s="9" t="s">
        <v>823</v>
      </c>
      <c r="B383" s="1">
        <f t="shared" si="25"/>
        <v>42500</v>
      </c>
      <c r="C383" s="13">
        <f t="shared" si="26"/>
        <v>0.548611111111111</v>
      </c>
      <c r="E383" s="6">
        <f t="shared" si="29"/>
        <v>50.07447358333334</v>
      </c>
      <c r="F383" s="5">
        <f t="shared" si="27"/>
        <v>0.001936388888888889</v>
      </c>
      <c r="G383" s="14">
        <f t="shared" si="28"/>
        <v>1.00993953</v>
      </c>
    </row>
    <row r="384" spans="1:7" ht="13.5">
      <c r="A384" s="9" t="s">
        <v>824</v>
      </c>
      <c r="B384" s="1">
        <f t="shared" si="25"/>
        <v>42500</v>
      </c>
      <c r="C384" s="13">
        <f t="shared" si="26"/>
        <v>0.5555555555555556</v>
      </c>
      <c r="E384" s="6">
        <f t="shared" si="29"/>
        <v>50.08118511111111</v>
      </c>
      <c r="F384" s="5">
        <f t="shared" si="27"/>
        <v>0.0019364444444444444</v>
      </c>
      <c r="G384" s="14">
        <f t="shared" si="28"/>
        <v>1.00994109</v>
      </c>
    </row>
    <row r="385" spans="1:7" ht="13.5">
      <c r="A385" s="9" t="s">
        <v>825</v>
      </c>
      <c r="B385" s="1">
        <f t="shared" si="25"/>
        <v>42500</v>
      </c>
      <c r="C385" s="13">
        <f t="shared" si="26"/>
        <v>0.5625</v>
      </c>
      <c r="E385" s="6">
        <f t="shared" si="29"/>
        <v>50.08789663888889</v>
      </c>
      <c r="F385" s="5">
        <f t="shared" si="27"/>
        <v>0.0019365</v>
      </c>
      <c r="G385" s="14">
        <f t="shared" si="28"/>
        <v>1.00994265</v>
      </c>
    </row>
    <row r="386" spans="1:7" ht="13.5">
      <c r="A386" s="9" t="s">
        <v>826</v>
      </c>
      <c r="B386" s="1">
        <f t="shared" si="25"/>
        <v>42500</v>
      </c>
      <c r="C386" s="13">
        <f t="shared" si="26"/>
        <v>0.5694444444444444</v>
      </c>
      <c r="E386" s="6">
        <f t="shared" si="29"/>
        <v>50.094608138888894</v>
      </c>
      <c r="F386" s="5">
        <f t="shared" si="27"/>
        <v>0.0019365555555555555</v>
      </c>
      <c r="G386" s="14">
        <f t="shared" si="28"/>
        <v>1.00994421</v>
      </c>
    </row>
    <row r="387" spans="1:7" ht="13.5">
      <c r="A387" s="9" t="s">
        <v>827</v>
      </c>
      <c r="B387" s="1">
        <f t="shared" si="25"/>
        <v>42500</v>
      </c>
      <c r="C387" s="13">
        <f t="shared" si="26"/>
        <v>0.576388888888889</v>
      </c>
      <c r="E387" s="6">
        <f t="shared" si="29"/>
        <v>50.101319611111116</v>
      </c>
      <c r="F387" s="5">
        <f t="shared" si="27"/>
        <v>0.0019366111111111112</v>
      </c>
      <c r="G387" s="14">
        <f t="shared" si="28"/>
        <v>1.00994576</v>
      </c>
    </row>
    <row r="388" spans="1:7" ht="13.5">
      <c r="A388" s="9" t="s">
        <v>828</v>
      </c>
      <c r="B388" s="1">
        <f t="shared" si="25"/>
        <v>42500</v>
      </c>
      <c r="C388" s="13">
        <f t="shared" si="26"/>
        <v>0.5833333333333334</v>
      </c>
      <c r="E388" s="6">
        <f t="shared" si="29"/>
        <v>50.10803105555556</v>
      </c>
      <c r="F388" s="5">
        <f t="shared" si="27"/>
        <v>0.0019366666666666668</v>
      </c>
      <c r="G388" s="14">
        <f t="shared" si="28"/>
        <v>1.00994732</v>
      </c>
    </row>
    <row r="389" spans="1:7" ht="13.5">
      <c r="A389" s="9" t="s">
        <v>829</v>
      </c>
      <c r="B389" s="1">
        <f t="shared" si="25"/>
        <v>42500</v>
      </c>
      <c r="C389" s="13">
        <f t="shared" si="26"/>
        <v>0.5902777777777778</v>
      </c>
      <c r="E389" s="6">
        <f t="shared" si="29"/>
        <v>50.114742472222225</v>
      </c>
      <c r="F389" s="5">
        <f t="shared" si="27"/>
        <v>0.0019367222222222223</v>
      </c>
      <c r="G389" s="14">
        <f t="shared" si="28"/>
        <v>1.00994888</v>
      </c>
    </row>
    <row r="390" spans="1:7" ht="13.5">
      <c r="A390" s="9" t="s">
        <v>830</v>
      </c>
      <c r="B390" s="1">
        <f t="shared" si="25"/>
        <v>42500</v>
      </c>
      <c r="C390" s="13">
        <f t="shared" si="26"/>
        <v>0.5972222222222222</v>
      </c>
      <c r="E390" s="6">
        <f t="shared" si="29"/>
        <v>50.121453861111114</v>
      </c>
      <c r="F390" s="5">
        <f t="shared" si="27"/>
        <v>0.001936777777777778</v>
      </c>
      <c r="G390" s="14">
        <f t="shared" si="28"/>
        <v>1.00995043</v>
      </c>
    </row>
    <row r="391" spans="1:7" ht="13.5">
      <c r="A391" s="9" t="s">
        <v>831</v>
      </c>
      <c r="B391" s="1">
        <f t="shared" si="25"/>
        <v>42500</v>
      </c>
      <c r="C391" s="13">
        <f t="shared" si="26"/>
        <v>0.6041666666666666</v>
      </c>
      <c r="E391" s="6">
        <f t="shared" si="29"/>
        <v>50.12816525</v>
      </c>
      <c r="F391" s="5">
        <f t="shared" si="27"/>
        <v>0.0019368333333333334</v>
      </c>
      <c r="G391" s="14">
        <f t="shared" si="28"/>
        <v>1.00995199</v>
      </c>
    </row>
    <row r="392" spans="1:7" ht="13.5">
      <c r="A392" s="9" t="s">
        <v>832</v>
      </c>
      <c r="B392" s="1">
        <f t="shared" si="25"/>
        <v>42500</v>
      </c>
      <c r="C392" s="13">
        <f t="shared" si="26"/>
        <v>0.611111111111111</v>
      </c>
      <c r="E392" s="6">
        <f t="shared" si="29"/>
        <v>50.13487658333333</v>
      </c>
      <c r="F392" s="5">
        <f t="shared" si="27"/>
        <v>0.001936888888888889</v>
      </c>
      <c r="G392" s="14">
        <f t="shared" si="28"/>
        <v>1.00995355</v>
      </c>
    </row>
    <row r="393" spans="1:7" ht="13.5">
      <c r="A393" s="9" t="s">
        <v>833</v>
      </c>
      <c r="B393" s="1">
        <f t="shared" si="25"/>
        <v>42500</v>
      </c>
      <c r="C393" s="13">
        <f t="shared" si="26"/>
        <v>0.6180555555555556</v>
      </c>
      <c r="E393" s="6">
        <f t="shared" si="29"/>
        <v>50.141587916666666</v>
      </c>
      <c r="F393" s="5">
        <f t="shared" si="27"/>
        <v>0.0019369444444444445</v>
      </c>
      <c r="G393" s="14">
        <f t="shared" si="28"/>
        <v>1.0099551</v>
      </c>
    </row>
    <row r="394" spans="1:7" ht="13.5">
      <c r="A394" s="9" t="s">
        <v>834</v>
      </c>
      <c r="B394" s="1">
        <f t="shared" si="25"/>
        <v>42500</v>
      </c>
      <c r="C394" s="13">
        <f t="shared" si="26"/>
        <v>0.625</v>
      </c>
      <c r="E394" s="6">
        <f t="shared" si="29"/>
        <v>50.14829922222222</v>
      </c>
      <c r="F394" s="5">
        <f t="shared" si="27"/>
        <v>0.0019370000000000001</v>
      </c>
      <c r="G394" s="14">
        <f t="shared" si="28"/>
        <v>1.00995666</v>
      </c>
    </row>
    <row r="395" spans="1:7" ht="13.5">
      <c r="A395" s="9" t="s">
        <v>835</v>
      </c>
      <c r="B395" s="1">
        <f t="shared" si="25"/>
        <v>42500</v>
      </c>
      <c r="C395" s="13">
        <f t="shared" si="26"/>
        <v>0.6319444444444444</v>
      </c>
      <c r="E395" s="6">
        <f t="shared" si="29"/>
        <v>50.155010499999996</v>
      </c>
      <c r="F395" s="5">
        <f t="shared" si="27"/>
        <v>0.0019370555555555556</v>
      </c>
      <c r="G395" s="14">
        <f t="shared" si="28"/>
        <v>1.00995822</v>
      </c>
    </row>
    <row r="396" spans="1:7" ht="13.5">
      <c r="A396" s="9" t="s">
        <v>836</v>
      </c>
      <c r="B396" s="1">
        <f t="shared" si="25"/>
        <v>42500</v>
      </c>
      <c r="C396" s="13">
        <f t="shared" si="26"/>
        <v>0.638888888888889</v>
      </c>
      <c r="E396" s="6">
        <f t="shared" si="29"/>
        <v>50.16172175</v>
      </c>
      <c r="F396" s="5">
        <f t="shared" si="27"/>
        <v>0.0019371111111111112</v>
      </c>
      <c r="G396" s="14">
        <f t="shared" si="28"/>
        <v>1.00995977</v>
      </c>
    </row>
    <row r="397" spans="1:7" ht="13.5">
      <c r="A397" s="9" t="s">
        <v>837</v>
      </c>
      <c r="B397" s="1">
        <f t="shared" si="25"/>
        <v>42500</v>
      </c>
      <c r="C397" s="13">
        <f t="shared" si="26"/>
        <v>0.6458333333333334</v>
      </c>
      <c r="E397" s="6">
        <f t="shared" si="29"/>
        <v>50.16843297222222</v>
      </c>
      <c r="F397" s="5">
        <f t="shared" si="27"/>
        <v>0.0019371388888888889</v>
      </c>
      <c r="G397" s="14">
        <f t="shared" si="28"/>
        <v>1.00996133</v>
      </c>
    </row>
    <row r="398" spans="1:7" ht="13.5">
      <c r="A398" s="9" t="s">
        <v>838</v>
      </c>
      <c r="B398" s="1">
        <f t="shared" si="25"/>
        <v>42500</v>
      </c>
      <c r="C398" s="13">
        <f t="shared" si="26"/>
        <v>0.6527777777777778</v>
      </c>
      <c r="E398" s="6">
        <f t="shared" si="29"/>
        <v>50.17514416666666</v>
      </c>
      <c r="F398" s="5">
        <f t="shared" si="27"/>
        <v>0.0019371944444444445</v>
      </c>
      <c r="G398" s="14">
        <f t="shared" si="28"/>
        <v>1.00996288</v>
      </c>
    </row>
    <row r="399" spans="1:7" ht="13.5">
      <c r="A399" s="9" t="s">
        <v>839</v>
      </c>
      <c r="B399" s="1">
        <f t="shared" si="25"/>
        <v>42500</v>
      </c>
      <c r="C399" s="13">
        <f t="shared" si="26"/>
        <v>0.6597222222222222</v>
      </c>
      <c r="E399" s="6">
        <f t="shared" si="29"/>
        <v>50.18185536111111</v>
      </c>
      <c r="F399" s="5">
        <f t="shared" si="27"/>
        <v>0.00193725</v>
      </c>
      <c r="G399" s="14">
        <f t="shared" si="28"/>
        <v>1.00996444</v>
      </c>
    </row>
    <row r="400" spans="1:7" ht="13.5">
      <c r="A400" s="9" t="s">
        <v>840</v>
      </c>
      <c r="B400" s="1">
        <f aca="true" t="shared" si="30" ref="B400:B463">DATE(FIXED(MID(A400,9,4)),FIXED(MID(A400,4,3)),FIXED(MID(A400,1,3)))</f>
        <v>42500</v>
      </c>
      <c r="C400" s="13">
        <f aca="true" t="shared" si="31" ref="C400:C463">(VALUE(MID(A400,14,2))+VALUE(MID(A400,17,2))/60+VALUE(MID(A400,20,5))/3660)/24</f>
        <v>0.6666666666666666</v>
      </c>
      <c r="E400" s="6">
        <f t="shared" si="29"/>
        <v>50.18856649999999</v>
      </c>
      <c r="F400" s="5">
        <f aca="true" t="shared" si="32" ref="F400:F463">-((VALUE(MID(A400,44,2))+VALUE(MID(A400,47,2))/60+VALUE(MID(A400,50,7))/3600)*(IF(MID(A400,43,1)="-",-1,1)))</f>
        <v>0.0019373055555555556</v>
      </c>
      <c r="G400" s="14">
        <f aca="true" t="shared" si="33" ref="G400:G463">VALUE(MID(A400,60,11))</f>
        <v>1.00996599</v>
      </c>
    </row>
    <row r="401" spans="1:7" ht="13.5">
      <c r="A401" s="9" t="s">
        <v>841</v>
      </c>
      <c r="B401" s="1">
        <f t="shared" si="30"/>
        <v>42500</v>
      </c>
      <c r="C401" s="13">
        <f t="shared" si="31"/>
        <v>0.6736111111111112</v>
      </c>
      <c r="E401" s="6">
        <f aca="true" t="shared" si="34" ref="E401:E464">VALUE(MID(A401,27,3))+VALUE(MID(A401,31,2))/60+VALUE(MID(A401,34,7))/3600</f>
        <v>50.19527763888888</v>
      </c>
      <c r="F401" s="5">
        <f t="shared" si="32"/>
        <v>0.001937361111111111</v>
      </c>
      <c r="G401" s="14">
        <f t="shared" si="33"/>
        <v>1.00996755</v>
      </c>
    </row>
    <row r="402" spans="1:7" ht="13.5">
      <c r="A402" s="9" t="s">
        <v>842</v>
      </c>
      <c r="B402" s="1">
        <f t="shared" si="30"/>
        <v>42500</v>
      </c>
      <c r="C402" s="13">
        <f t="shared" si="31"/>
        <v>0.6805555555555555</v>
      </c>
      <c r="E402" s="6">
        <f t="shared" si="34"/>
        <v>50.201988750000005</v>
      </c>
      <c r="F402" s="5">
        <f t="shared" si="32"/>
        <v>0.0019373888888888889</v>
      </c>
      <c r="G402" s="14">
        <f t="shared" si="33"/>
        <v>1.0099691</v>
      </c>
    </row>
    <row r="403" spans="1:7" ht="13.5">
      <c r="A403" s="9" t="s">
        <v>843</v>
      </c>
      <c r="B403" s="1">
        <f t="shared" si="30"/>
        <v>42500</v>
      </c>
      <c r="C403" s="13">
        <f t="shared" si="31"/>
        <v>0.6875</v>
      </c>
      <c r="E403" s="6">
        <f t="shared" si="34"/>
        <v>50.20869980555556</v>
      </c>
      <c r="F403" s="5">
        <f t="shared" si="32"/>
        <v>0.0019374444444444445</v>
      </c>
      <c r="G403" s="14">
        <f t="shared" si="33"/>
        <v>1.00997066</v>
      </c>
    </row>
    <row r="404" spans="1:7" ht="13.5">
      <c r="A404" s="9" t="s">
        <v>844</v>
      </c>
      <c r="B404" s="1">
        <f t="shared" si="30"/>
        <v>42500</v>
      </c>
      <c r="C404" s="13">
        <f t="shared" si="31"/>
        <v>0.6944444444444445</v>
      </c>
      <c r="E404" s="6">
        <f t="shared" si="34"/>
        <v>50.21541086111112</v>
      </c>
      <c r="F404" s="5">
        <f t="shared" si="32"/>
        <v>0.0019375</v>
      </c>
      <c r="G404" s="14">
        <f t="shared" si="33"/>
        <v>1.00997221</v>
      </c>
    </row>
    <row r="405" spans="1:7" ht="13.5">
      <c r="A405" s="9" t="s">
        <v>845</v>
      </c>
      <c r="B405" s="1">
        <f t="shared" si="30"/>
        <v>42500</v>
      </c>
      <c r="C405" s="13">
        <f t="shared" si="31"/>
        <v>0.7013888888888888</v>
      </c>
      <c r="E405" s="6">
        <f t="shared" si="34"/>
        <v>50.222121916666666</v>
      </c>
      <c r="F405" s="5">
        <f t="shared" si="32"/>
        <v>0.0019375555555555556</v>
      </c>
      <c r="G405" s="14">
        <f t="shared" si="33"/>
        <v>1.00997377</v>
      </c>
    </row>
    <row r="406" spans="1:7" ht="13.5">
      <c r="A406" s="9" t="s">
        <v>846</v>
      </c>
      <c r="B406" s="1">
        <f t="shared" si="30"/>
        <v>42500</v>
      </c>
      <c r="C406" s="13">
        <f t="shared" si="31"/>
        <v>0.7083333333333334</v>
      </c>
      <c r="E406" s="6">
        <f t="shared" si="34"/>
        <v>50.22883291666667</v>
      </c>
      <c r="F406" s="5">
        <f t="shared" si="32"/>
        <v>0.0019375833333333333</v>
      </c>
      <c r="G406" s="14">
        <f t="shared" si="33"/>
        <v>1.00997532</v>
      </c>
    </row>
    <row r="407" spans="1:7" ht="13.5">
      <c r="A407" s="9" t="s">
        <v>847</v>
      </c>
      <c r="B407" s="1">
        <f t="shared" si="30"/>
        <v>42500</v>
      </c>
      <c r="C407" s="13">
        <f t="shared" si="31"/>
        <v>0.7152777777777778</v>
      </c>
      <c r="E407" s="6">
        <f t="shared" si="34"/>
        <v>50.23554388888889</v>
      </c>
      <c r="F407" s="5">
        <f t="shared" si="32"/>
        <v>0.001937638888888889</v>
      </c>
      <c r="G407" s="14">
        <f t="shared" si="33"/>
        <v>1.00997687</v>
      </c>
    </row>
    <row r="408" spans="1:7" ht="13.5">
      <c r="A408" s="9" t="s">
        <v>848</v>
      </c>
      <c r="B408" s="1">
        <f t="shared" si="30"/>
        <v>42500</v>
      </c>
      <c r="C408" s="13">
        <f t="shared" si="31"/>
        <v>0.7222222222222222</v>
      </c>
      <c r="E408" s="6">
        <f t="shared" si="34"/>
        <v>50.242254861111114</v>
      </c>
      <c r="F408" s="5">
        <f t="shared" si="32"/>
        <v>0.0019376944444444444</v>
      </c>
      <c r="G408" s="14">
        <f t="shared" si="33"/>
        <v>1.00997843</v>
      </c>
    </row>
    <row r="409" spans="1:7" ht="13.5">
      <c r="A409" s="9" t="s">
        <v>849</v>
      </c>
      <c r="B409" s="1">
        <f t="shared" si="30"/>
        <v>42500</v>
      </c>
      <c r="C409" s="13">
        <f t="shared" si="31"/>
        <v>0.7291666666666666</v>
      </c>
      <c r="E409" s="6">
        <f t="shared" si="34"/>
        <v>50.24896577777778</v>
      </c>
      <c r="F409" s="5">
        <f t="shared" si="32"/>
        <v>0.0019377222222222222</v>
      </c>
      <c r="G409" s="14">
        <f t="shared" si="33"/>
        <v>1.00997998</v>
      </c>
    </row>
    <row r="410" spans="1:7" ht="13.5">
      <c r="A410" s="9" t="s">
        <v>850</v>
      </c>
      <c r="B410" s="1">
        <f t="shared" si="30"/>
        <v>42500</v>
      </c>
      <c r="C410" s="13">
        <f t="shared" si="31"/>
        <v>0.7361111111111112</v>
      </c>
      <c r="E410" s="6">
        <f t="shared" si="34"/>
        <v>50.255676694444446</v>
      </c>
      <c r="F410" s="5">
        <f t="shared" si="32"/>
        <v>0.0019377777777777778</v>
      </c>
      <c r="G410" s="14">
        <f t="shared" si="33"/>
        <v>1.00998153</v>
      </c>
    </row>
    <row r="411" spans="1:7" ht="13.5">
      <c r="A411" s="9" t="s">
        <v>851</v>
      </c>
      <c r="B411" s="1">
        <f t="shared" si="30"/>
        <v>42500</v>
      </c>
      <c r="C411" s="13">
        <f t="shared" si="31"/>
        <v>0.7430555555555555</v>
      </c>
      <c r="E411" s="6">
        <f t="shared" si="34"/>
        <v>50.262387583333336</v>
      </c>
      <c r="F411" s="5">
        <f t="shared" si="32"/>
        <v>0.0019378333333333335</v>
      </c>
      <c r="G411" s="14">
        <f t="shared" si="33"/>
        <v>1.00998309</v>
      </c>
    </row>
    <row r="412" spans="1:7" ht="13.5">
      <c r="A412" s="9" t="s">
        <v>852</v>
      </c>
      <c r="B412" s="1">
        <f t="shared" si="30"/>
        <v>42500</v>
      </c>
      <c r="C412" s="13">
        <f t="shared" si="31"/>
        <v>0.75</v>
      </c>
      <c r="E412" s="6">
        <f t="shared" si="34"/>
        <v>50.269098444444445</v>
      </c>
      <c r="F412" s="5">
        <f t="shared" si="32"/>
        <v>0.0019378611111111111</v>
      </c>
      <c r="G412" s="14">
        <f t="shared" si="33"/>
        <v>1.00998464</v>
      </c>
    </row>
    <row r="413" spans="1:7" ht="13.5">
      <c r="A413" s="9" t="s">
        <v>853</v>
      </c>
      <c r="B413" s="1">
        <f t="shared" si="30"/>
        <v>42500</v>
      </c>
      <c r="C413" s="13">
        <f t="shared" si="31"/>
        <v>0.7569444444444445</v>
      </c>
      <c r="E413" s="6">
        <f t="shared" si="34"/>
        <v>50.275809277777775</v>
      </c>
      <c r="F413" s="5">
        <f t="shared" si="32"/>
        <v>0.0019379166666666666</v>
      </c>
      <c r="G413" s="14">
        <f t="shared" si="33"/>
        <v>1.00998619</v>
      </c>
    </row>
    <row r="414" spans="1:7" ht="13.5">
      <c r="A414" s="9" t="s">
        <v>854</v>
      </c>
      <c r="B414" s="1">
        <f t="shared" si="30"/>
        <v>42500</v>
      </c>
      <c r="C414" s="13">
        <f t="shared" si="31"/>
        <v>0.7638888888888888</v>
      </c>
      <c r="E414" s="6">
        <f t="shared" si="34"/>
        <v>50.28252008333333</v>
      </c>
      <c r="F414" s="5">
        <f t="shared" si="32"/>
        <v>0.0019379444444444446</v>
      </c>
      <c r="G414" s="14">
        <f t="shared" si="33"/>
        <v>1.00998774</v>
      </c>
    </row>
    <row r="415" spans="1:7" ht="13.5">
      <c r="A415" s="9" t="s">
        <v>855</v>
      </c>
      <c r="B415" s="1">
        <f t="shared" si="30"/>
        <v>42500</v>
      </c>
      <c r="C415" s="13">
        <f t="shared" si="31"/>
        <v>0.7708333333333334</v>
      </c>
      <c r="E415" s="6">
        <f t="shared" si="34"/>
        <v>50.28923086111111</v>
      </c>
      <c r="F415" s="5">
        <f t="shared" si="32"/>
        <v>0.001938</v>
      </c>
      <c r="G415" s="14">
        <f t="shared" si="33"/>
        <v>1.0099893</v>
      </c>
    </row>
    <row r="416" spans="1:7" ht="13.5">
      <c r="A416" s="9" t="s">
        <v>856</v>
      </c>
      <c r="B416" s="1">
        <f t="shared" si="30"/>
        <v>42500</v>
      </c>
      <c r="C416" s="13">
        <f t="shared" si="31"/>
        <v>0.7777777777777778</v>
      </c>
      <c r="E416" s="6">
        <f t="shared" si="34"/>
        <v>50.295941638888884</v>
      </c>
      <c r="F416" s="5">
        <f t="shared" si="32"/>
        <v>0.0019380277777777777</v>
      </c>
      <c r="G416" s="14">
        <f t="shared" si="33"/>
        <v>1.00999085</v>
      </c>
    </row>
    <row r="417" spans="1:7" ht="13.5">
      <c r="A417" s="9" t="s">
        <v>857</v>
      </c>
      <c r="B417" s="1">
        <f t="shared" si="30"/>
        <v>42500</v>
      </c>
      <c r="C417" s="13">
        <f t="shared" si="31"/>
        <v>0.7847222222222222</v>
      </c>
      <c r="E417" s="6">
        <f t="shared" si="34"/>
        <v>50.30265236111111</v>
      </c>
      <c r="F417" s="5">
        <f t="shared" si="32"/>
        <v>0.0019380833333333333</v>
      </c>
      <c r="G417" s="14">
        <f t="shared" si="33"/>
        <v>1.0099924</v>
      </c>
    </row>
    <row r="418" spans="1:7" ht="13.5">
      <c r="A418" s="9" t="s">
        <v>858</v>
      </c>
      <c r="B418" s="1">
        <f t="shared" si="30"/>
        <v>42500</v>
      </c>
      <c r="C418" s="13">
        <f t="shared" si="31"/>
        <v>0.7916666666666666</v>
      </c>
      <c r="E418" s="6">
        <f t="shared" si="34"/>
        <v>50.30936308333333</v>
      </c>
      <c r="F418" s="5">
        <f t="shared" si="32"/>
        <v>0.0019381388888888888</v>
      </c>
      <c r="G418" s="14">
        <f t="shared" si="33"/>
        <v>1.00999395</v>
      </c>
    </row>
    <row r="419" spans="1:7" ht="13.5">
      <c r="A419" s="9" t="s">
        <v>859</v>
      </c>
      <c r="B419" s="1">
        <f t="shared" si="30"/>
        <v>42500</v>
      </c>
      <c r="C419" s="13">
        <f t="shared" si="31"/>
        <v>0.7986111111111112</v>
      </c>
      <c r="E419" s="6">
        <f t="shared" si="34"/>
        <v>50.316073777777774</v>
      </c>
      <c r="F419" s="5">
        <f t="shared" si="32"/>
        <v>0.0019381666666666668</v>
      </c>
      <c r="G419" s="14">
        <f t="shared" si="33"/>
        <v>1.0099955</v>
      </c>
    </row>
    <row r="420" spans="1:7" ht="13.5">
      <c r="A420" s="9" t="s">
        <v>860</v>
      </c>
      <c r="B420" s="1">
        <f t="shared" si="30"/>
        <v>42500</v>
      </c>
      <c r="C420" s="13">
        <f t="shared" si="31"/>
        <v>0.8055555555555555</v>
      </c>
      <c r="E420" s="6">
        <f t="shared" si="34"/>
        <v>50.322784444444444</v>
      </c>
      <c r="F420" s="5">
        <f t="shared" si="32"/>
        <v>0.0019382222222222223</v>
      </c>
      <c r="G420" s="14">
        <f t="shared" si="33"/>
        <v>1.00999706</v>
      </c>
    </row>
    <row r="421" spans="1:7" ht="13.5">
      <c r="A421" s="9" t="s">
        <v>861</v>
      </c>
      <c r="B421" s="1">
        <f t="shared" si="30"/>
        <v>42500</v>
      </c>
      <c r="C421" s="13">
        <f t="shared" si="31"/>
        <v>0.8125</v>
      </c>
      <c r="E421" s="6">
        <f t="shared" si="34"/>
        <v>50.329495083333335</v>
      </c>
      <c r="F421" s="5">
        <f t="shared" si="32"/>
        <v>0.0019382499999999999</v>
      </c>
      <c r="G421" s="14">
        <f t="shared" si="33"/>
        <v>1.00999861</v>
      </c>
    </row>
    <row r="422" spans="1:7" ht="13.5">
      <c r="A422" s="9" t="s">
        <v>862</v>
      </c>
      <c r="B422" s="1">
        <f t="shared" si="30"/>
        <v>42500</v>
      </c>
      <c r="C422" s="13">
        <f t="shared" si="31"/>
        <v>0.8194444444444445</v>
      </c>
      <c r="E422" s="6">
        <f t="shared" si="34"/>
        <v>50.336205694444445</v>
      </c>
      <c r="F422" s="5">
        <f t="shared" si="32"/>
        <v>0.0019383055555555555</v>
      </c>
      <c r="G422" s="14">
        <f t="shared" si="33"/>
        <v>1.01000016</v>
      </c>
    </row>
    <row r="423" spans="1:7" ht="13.5">
      <c r="A423" s="9" t="s">
        <v>863</v>
      </c>
      <c r="B423" s="1">
        <f t="shared" si="30"/>
        <v>42500</v>
      </c>
      <c r="C423" s="13">
        <f t="shared" si="31"/>
        <v>0.8263888888888888</v>
      </c>
      <c r="E423" s="6">
        <f t="shared" si="34"/>
        <v>50.34291627777778</v>
      </c>
      <c r="F423" s="5">
        <f t="shared" si="32"/>
        <v>0.0019383333333333334</v>
      </c>
      <c r="G423" s="14">
        <f t="shared" si="33"/>
        <v>1.01000171</v>
      </c>
    </row>
    <row r="424" spans="1:7" ht="13.5">
      <c r="A424" s="9" t="s">
        <v>864</v>
      </c>
      <c r="B424" s="1">
        <f t="shared" si="30"/>
        <v>42500</v>
      </c>
      <c r="C424" s="13">
        <f t="shared" si="31"/>
        <v>0.8333333333333334</v>
      </c>
      <c r="E424" s="6">
        <f t="shared" si="34"/>
        <v>50.34962683333334</v>
      </c>
      <c r="F424" s="5">
        <f t="shared" si="32"/>
        <v>0.0019383611111111112</v>
      </c>
      <c r="G424" s="14">
        <f t="shared" si="33"/>
        <v>1.01000326</v>
      </c>
    </row>
    <row r="425" spans="1:7" ht="13.5">
      <c r="A425" s="9" t="s">
        <v>865</v>
      </c>
      <c r="B425" s="1">
        <f t="shared" si="30"/>
        <v>42500</v>
      </c>
      <c r="C425" s="13">
        <f t="shared" si="31"/>
        <v>0.8402777777777778</v>
      </c>
      <c r="E425" s="6">
        <f t="shared" si="34"/>
        <v>50.35633738888889</v>
      </c>
      <c r="F425" s="5">
        <f t="shared" si="32"/>
        <v>0.0019384166666666666</v>
      </c>
      <c r="G425" s="14">
        <f t="shared" si="33"/>
        <v>1.01000481</v>
      </c>
    </row>
    <row r="426" spans="1:7" ht="13.5">
      <c r="A426" s="9" t="s">
        <v>866</v>
      </c>
      <c r="B426" s="1">
        <f t="shared" si="30"/>
        <v>42500</v>
      </c>
      <c r="C426" s="13">
        <f t="shared" si="31"/>
        <v>0.8472222222222222</v>
      </c>
      <c r="E426" s="6">
        <f t="shared" si="34"/>
        <v>50.36304788888889</v>
      </c>
      <c r="F426" s="5">
        <f t="shared" si="32"/>
        <v>0.0019384444444444445</v>
      </c>
      <c r="G426" s="14">
        <f t="shared" si="33"/>
        <v>1.01000636</v>
      </c>
    </row>
    <row r="427" spans="1:7" ht="13.5">
      <c r="A427" s="9" t="s">
        <v>867</v>
      </c>
      <c r="B427" s="1">
        <f t="shared" si="30"/>
        <v>42500</v>
      </c>
      <c r="C427" s="13">
        <f t="shared" si="31"/>
        <v>0.8541666666666666</v>
      </c>
      <c r="E427" s="6">
        <f t="shared" si="34"/>
        <v>50.36975838888889</v>
      </c>
      <c r="F427" s="5">
        <f t="shared" si="32"/>
        <v>0.0019385000000000001</v>
      </c>
      <c r="G427" s="14">
        <f t="shared" si="33"/>
        <v>1.01000791</v>
      </c>
    </row>
    <row r="428" spans="1:7" ht="13.5">
      <c r="A428" s="9" t="s">
        <v>868</v>
      </c>
      <c r="B428" s="1">
        <f t="shared" si="30"/>
        <v>42500</v>
      </c>
      <c r="C428" s="13">
        <f t="shared" si="31"/>
        <v>0.8611111111111112</v>
      </c>
      <c r="E428" s="6">
        <f t="shared" si="34"/>
        <v>50.376468861111114</v>
      </c>
      <c r="F428" s="5">
        <f t="shared" si="32"/>
        <v>0.0019385277777777777</v>
      </c>
      <c r="G428" s="14">
        <f t="shared" si="33"/>
        <v>1.01000946</v>
      </c>
    </row>
    <row r="429" spans="1:7" ht="13.5">
      <c r="A429" s="9" t="s">
        <v>869</v>
      </c>
      <c r="B429" s="1">
        <f t="shared" si="30"/>
        <v>42500</v>
      </c>
      <c r="C429" s="13">
        <f t="shared" si="31"/>
        <v>0.8680555555555555</v>
      </c>
      <c r="E429" s="6">
        <f t="shared" si="34"/>
        <v>50.38317930555556</v>
      </c>
      <c r="F429" s="5">
        <f t="shared" si="32"/>
        <v>0.0019385555555555556</v>
      </c>
      <c r="G429" s="14">
        <f t="shared" si="33"/>
        <v>1.01001101</v>
      </c>
    </row>
    <row r="430" spans="1:7" ht="13.5">
      <c r="A430" s="9" t="s">
        <v>870</v>
      </c>
      <c r="B430" s="1">
        <f t="shared" si="30"/>
        <v>42500</v>
      </c>
      <c r="C430" s="13">
        <f t="shared" si="31"/>
        <v>0.875</v>
      </c>
      <c r="E430" s="6">
        <f t="shared" si="34"/>
        <v>50.38988972222222</v>
      </c>
      <c r="F430" s="5">
        <f t="shared" si="32"/>
        <v>0.0019386111111111112</v>
      </c>
      <c r="G430" s="14">
        <f t="shared" si="33"/>
        <v>1.01001256</v>
      </c>
    </row>
    <row r="431" spans="1:7" ht="13.5">
      <c r="A431" s="9" t="s">
        <v>871</v>
      </c>
      <c r="B431" s="1">
        <f t="shared" si="30"/>
        <v>42500</v>
      </c>
      <c r="C431" s="13">
        <f t="shared" si="31"/>
        <v>0.8819444444444445</v>
      </c>
      <c r="E431" s="6">
        <f t="shared" si="34"/>
        <v>50.39660011111111</v>
      </c>
      <c r="F431" s="5">
        <f t="shared" si="32"/>
        <v>0.0019386388888888888</v>
      </c>
      <c r="G431" s="14">
        <f t="shared" si="33"/>
        <v>1.01001411</v>
      </c>
    </row>
    <row r="432" spans="1:7" ht="13.5">
      <c r="A432" s="9" t="s">
        <v>872</v>
      </c>
      <c r="B432" s="1">
        <f t="shared" si="30"/>
        <v>42500</v>
      </c>
      <c r="C432" s="13">
        <f t="shared" si="31"/>
        <v>0.8888888888888888</v>
      </c>
      <c r="E432" s="6">
        <f t="shared" si="34"/>
        <v>50.403310499999996</v>
      </c>
      <c r="F432" s="5">
        <f t="shared" si="32"/>
        <v>0.0019386666666666667</v>
      </c>
      <c r="G432" s="14">
        <f t="shared" si="33"/>
        <v>1.01001566</v>
      </c>
    </row>
    <row r="433" spans="1:7" ht="13.5">
      <c r="A433" s="9" t="s">
        <v>873</v>
      </c>
      <c r="B433" s="1">
        <f t="shared" si="30"/>
        <v>42500</v>
      </c>
      <c r="C433" s="13">
        <f t="shared" si="31"/>
        <v>0.8958333333333334</v>
      </c>
      <c r="E433" s="6">
        <f t="shared" si="34"/>
        <v>50.410020833333334</v>
      </c>
      <c r="F433" s="5">
        <f t="shared" si="32"/>
        <v>0.0019387222222222223</v>
      </c>
      <c r="G433" s="14">
        <f t="shared" si="33"/>
        <v>1.01001721</v>
      </c>
    </row>
    <row r="434" spans="1:7" ht="13.5">
      <c r="A434" s="9" t="s">
        <v>874</v>
      </c>
      <c r="B434" s="1">
        <f t="shared" si="30"/>
        <v>42500</v>
      </c>
      <c r="C434" s="13">
        <f t="shared" si="31"/>
        <v>0.9027777777777778</v>
      </c>
      <c r="E434" s="6">
        <f t="shared" si="34"/>
        <v>50.416731166666665</v>
      </c>
      <c r="F434" s="5">
        <f t="shared" si="32"/>
        <v>0.00193875</v>
      </c>
      <c r="G434" s="14">
        <f t="shared" si="33"/>
        <v>1.01001876</v>
      </c>
    </row>
    <row r="435" spans="1:7" ht="13.5">
      <c r="A435" s="9" t="s">
        <v>875</v>
      </c>
      <c r="B435" s="1">
        <f t="shared" si="30"/>
        <v>42500</v>
      </c>
      <c r="C435" s="13">
        <f t="shared" si="31"/>
        <v>0.9097222222222222</v>
      </c>
      <c r="E435" s="6">
        <f t="shared" si="34"/>
        <v>50.42344144444444</v>
      </c>
      <c r="F435" s="5">
        <f t="shared" si="32"/>
        <v>0.0019387777777777778</v>
      </c>
      <c r="G435" s="14">
        <f t="shared" si="33"/>
        <v>1.0100203</v>
      </c>
    </row>
    <row r="436" spans="1:7" ht="13.5">
      <c r="A436" s="9" t="s">
        <v>876</v>
      </c>
      <c r="B436" s="1">
        <f t="shared" si="30"/>
        <v>42500</v>
      </c>
      <c r="C436" s="13">
        <f t="shared" si="31"/>
        <v>0.9166666666666666</v>
      </c>
      <c r="E436" s="6">
        <f t="shared" si="34"/>
        <v>50.43015172222222</v>
      </c>
      <c r="F436" s="5">
        <f t="shared" si="32"/>
        <v>0.0019388055555555556</v>
      </c>
      <c r="G436" s="14">
        <f t="shared" si="33"/>
        <v>1.01002185</v>
      </c>
    </row>
    <row r="437" spans="1:7" ht="13.5">
      <c r="A437" s="9" t="s">
        <v>1527</v>
      </c>
      <c r="B437" s="1">
        <f t="shared" si="30"/>
        <v>42500</v>
      </c>
      <c r="C437" s="13">
        <f t="shared" si="31"/>
        <v>0.9236111111111112</v>
      </c>
      <c r="E437" s="6">
        <f t="shared" si="34"/>
        <v>50.43686197222222</v>
      </c>
      <c r="F437" s="5">
        <f t="shared" si="32"/>
        <v>0.001938861111111111</v>
      </c>
      <c r="G437" s="14">
        <f t="shared" si="33"/>
        <v>1.0100234</v>
      </c>
    </row>
    <row r="438" spans="1:7" ht="13.5">
      <c r="A438" s="9" t="s">
        <v>1528</v>
      </c>
      <c r="B438" s="1">
        <f t="shared" si="30"/>
        <v>42500</v>
      </c>
      <c r="C438" s="13">
        <f t="shared" si="31"/>
        <v>0.9305555555555555</v>
      </c>
      <c r="E438" s="6">
        <f t="shared" si="34"/>
        <v>50.44357219444444</v>
      </c>
      <c r="F438" s="5">
        <f t="shared" si="32"/>
        <v>0.001938888888888889</v>
      </c>
      <c r="G438" s="14">
        <f t="shared" si="33"/>
        <v>1.01002495</v>
      </c>
    </row>
    <row r="439" spans="1:7" ht="13.5">
      <c r="A439" s="9" t="s">
        <v>1529</v>
      </c>
      <c r="B439" s="1">
        <f t="shared" si="30"/>
        <v>42500</v>
      </c>
      <c r="C439" s="13">
        <f t="shared" si="31"/>
        <v>0.9375</v>
      </c>
      <c r="E439" s="6">
        <f t="shared" si="34"/>
        <v>50.450282388888894</v>
      </c>
      <c r="F439" s="5">
        <f t="shared" si="32"/>
        <v>0.0019389166666666667</v>
      </c>
      <c r="G439" s="14">
        <f t="shared" si="33"/>
        <v>1.0100265</v>
      </c>
    </row>
    <row r="440" spans="1:7" ht="13.5">
      <c r="A440" s="9" t="s">
        <v>1530</v>
      </c>
      <c r="B440" s="1">
        <f t="shared" si="30"/>
        <v>42500</v>
      </c>
      <c r="C440" s="13">
        <f t="shared" si="31"/>
        <v>0.9444444444444445</v>
      </c>
      <c r="E440" s="6">
        <f t="shared" si="34"/>
        <v>50.45699255555556</v>
      </c>
      <c r="F440" s="5">
        <f t="shared" si="32"/>
        <v>0.0019389444444444445</v>
      </c>
      <c r="G440" s="14">
        <f t="shared" si="33"/>
        <v>1.01002805</v>
      </c>
    </row>
    <row r="441" spans="1:7" ht="13.5">
      <c r="A441" s="9" t="s">
        <v>1531</v>
      </c>
      <c r="B441" s="1">
        <f t="shared" si="30"/>
        <v>42500</v>
      </c>
      <c r="C441" s="13">
        <f t="shared" si="31"/>
        <v>0.9513888888888888</v>
      </c>
      <c r="E441" s="6">
        <f t="shared" si="34"/>
        <v>50.46370272222222</v>
      </c>
      <c r="F441" s="5">
        <f t="shared" si="32"/>
        <v>0.0019390000000000002</v>
      </c>
      <c r="G441" s="14">
        <f t="shared" si="33"/>
        <v>1.01002959</v>
      </c>
    </row>
    <row r="442" spans="1:7" ht="13.5">
      <c r="A442" s="9" t="s">
        <v>1532</v>
      </c>
      <c r="B442" s="1">
        <f t="shared" si="30"/>
        <v>42500</v>
      </c>
      <c r="C442" s="13">
        <f t="shared" si="31"/>
        <v>0.9583333333333334</v>
      </c>
      <c r="E442" s="6">
        <f t="shared" si="34"/>
        <v>50.470412833333334</v>
      </c>
      <c r="F442" s="5">
        <f t="shared" si="32"/>
        <v>0.0019390277777777778</v>
      </c>
      <c r="G442" s="14">
        <f t="shared" si="33"/>
        <v>1.01003114</v>
      </c>
    </row>
    <row r="443" spans="1:7" ht="13.5">
      <c r="A443" s="9" t="s">
        <v>1533</v>
      </c>
      <c r="B443" s="1">
        <f t="shared" si="30"/>
        <v>42500</v>
      </c>
      <c r="C443" s="13">
        <f t="shared" si="31"/>
        <v>0.9652777777777778</v>
      </c>
      <c r="E443" s="6">
        <f t="shared" si="34"/>
        <v>50.477122944444446</v>
      </c>
      <c r="F443" s="5">
        <f t="shared" si="32"/>
        <v>0.0019390555555555556</v>
      </c>
      <c r="G443" s="14">
        <f t="shared" si="33"/>
        <v>1.01003269</v>
      </c>
    </row>
    <row r="444" spans="1:7" ht="13.5">
      <c r="A444" s="9" t="s">
        <v>1534</v>
      </c>
      <c r="B444" s="1">
        <f t="shared" si="30"/>
        <v>42500</v>
      </c>
      <c r="C444" s="13">
        <f t="shared" si="31"/>
        <v>0.9722222222222222</v>
      </c>
      <c r="E444" s="6">
        <f t="shared" si="34"/>
        <v>50.48383302777778</v>
      </c>
      <c r="F444" s="5">
        <f t="shared" si="32"/>
        <v>0.0019390833333333332</v>
      </c>
      <c r="G444" s="14">
        <f t="shared" si="33"/>
        <v>1.01003423</v>
      </c>
    </row>
    <row r="445" spans="1:7" ht="13.5">
      <c r="A445" s="9" t="s">
        <v>1535</v>
      </c>
      <c r="B445" s="1">
        <f t="shared" si="30"/>
        <v>42500</v>
      </c>
      <c r="C445" s="13">
        <f t="shared" si="31"/>
        <v>0.9791666666666666</v>
      </c>
      <c r="E445" s="6">
        <f t="shared" si="34"/>
        <v>50.490543055555555</v>
      </c>
      <c r="F445" s="5">
        <f t="shared" si="32"/>
        <v>0.0019391111111111113</v>
      </c>
      <c r="G445" s="14">
        <f t="shared" si="33"/>
        <v>1.01003578</v>
      </c>
    </row>
    <row r="446" spans="1:7" ht="13.5">
      <c r="A446" s="9" t="s">
        <v>1536</v>
      </c>
      <c r="B446" s="1">
        <f t="shared" si="30"/>
        <v>42500</v>
      </c>
      <c r="C446" s="13">
        <f t="shared" si="31"/>
        <v>0.9861111111111112</v>
      </c>
      <c r="E446" s="6">
        <f t="shared" si="34"/>
        <v>50.497253083333334</v>
      </c>
      <c r="F446" s="5">
        <f t="shared" si="32"/>
        <v>0.001939138888888889</v>
      </c>
      <c r="G446" s="14">
        <f t="shared" si="33"/>
        <v>1.01003733</v>
      </c>
    </row>
    <row r="447" spans="1:7" ht="13.5">
      <c r="A447" s="9" t="s">
        <v>1537</v>
      </c>
      <c r="B447" s="1">
        <f t="shared" si="30"/>
        <v>42500</v>
      </c>
      <c r="C447" s="13">
        <f t="shared" si="31"/>
        <v>0.9930555555555555</v>
      </c>
      <c r="E447" s="6">
        <f t="shared" si="34"/>
        <v>50.50396311111111</v>
      </c>
      <c r="F447" s="5">
        <f t="shared" si="32"/>
        <v>0.0019391666666666667</v>
      </c>
      <c r="G447" s="14">
        <f t="shared" si="33"/>
        <v>1.01003887</v>
      </c>
    </row>
    <row r="448" spans="1:7" ht="13.5">
      <c r="A448" s="9" t="s">
        <v>1538</v>
      </c>
      <c r="B448" s="1">
        <f t="shared" si="30"/>
        <v>42501</v>
      </c>
      <c r="C448" s="13">
        <f t="shared" si="31"/>
        <v>0</v>
      </c>
      <c r="E448" s="6">
        <f t="shared" si="34"/>
        <v>50.51067308333333</v>
      </c>
      <c r="F448" s="5">
        <f t="shared" si="32"/>
        <v>0.0019391944444444443</v>
      </c>
      <c r="G448" s="14">
        <f t="shared" si="33"/>
        <v>1.01004042</v>
      </c>
    </row>
    <row r="449" spans="1:7" ht="13.5">
      <c r="A449" s="9" t="s">
        <v>1539</v>
      </c>
      <c r="B449" s="1">
        <f t="shared" si="30"/>
        <v>42501</v>
      </c>
      <c r="C449" s="13">
        <f t="shared" si="31"/>
        <v>0.006944444444444444</v>
      </c>
      <c r="E449" s="6">
        <f t="shared" si="34"/>
        <v>50.517383027777775</v>
      </c>
      <c r="F449" s="5">
        <f t="shared" si="32"/>
        <v>0.00193925</v>
      </c>
      <c r="G449" s="14">
        <f t="shared" si="33"/>
        <v>1.01004197</v>
      </c>
    </row>
    <row r="450" spans="1:7" ht="13.5">
      <c r="A450" s="9" t="s">
        <v>1540</v>
      </c>
      <c r="B450" s="1">
        <f t="shared" si="30"/>
        <v>42501</v>
      </c>
      <c r="C450" s="13">
        <f t="shared" si="31"/>
        <v>0.013888888888888888</v>
      </c>
      <c r="E450" s="6">
        <f t="shared" si="34"/>
        <v>50.52409297222222</v>
      </c>
      <c r="F450" s="5">
        <f t="shared" si="32"/>
        <v>0.0019392777777777778</v>
      </c>
      <c r="G450" s="14">
        <f t="shared" si="33"/>
        <v>1.01004351</v>
      </c>
    </row>
    <row r="451" spans="1:7" ht="13.5">
      <c r="A451" s="9" t="s">
        <v>1541</v>
      </c>
      <c r="B451" s="1">
        <f t="shared" si="30"/>
        <v>42501</v>
      </c>
      <c r="C451" s="13">
        <f t="shared" si="31"/>
        <v>0.020833333333333332</v>
      </c>
      <c r="E451" s="6">
        <f t="shared" si="34"/>
        <v>50.53080286111111</v>
      </c>
      <c r="F451" s="5">
        <f t="shared" si="32"/>
        <v>0.0019393055555555554</v>
      </c>
      <c r="G451" s="14">
        <f t="shared" si="33"/>
        <v>1.01004506</v>
      </c>
    </row>
    <row r="452" spans="1:7" ht="13.5">
      <c r="A452" s="9" t="s">
        <v>1542</v>
      </c>
      <c r="B452" s="1">
        <f t="shared" si="30"/>
        <v>42501</v>
      </c>
      <c r="C452" s="13">
        <f t="shared" si="31"/>
        <v>0.027777777777777776</v>
      </c>
      <c r="E452" s="6">
        <f t="shared" si="34"/>
        <v>50.53751275</v>
      </c>
      <c r="F452" s="5">
        <f t="shared" si="32"/>
        <v>0.0019393333333333335</v>
      </c>
      <c r="G452" s="14">
        <f t="shared" si="33"/>
        <v>1.0100466</v>
      </c>
    </row>
    <row r="453" spans="1:7" ht="13.5">
      <c r="A453" s="9" t="s">
        <v>1543</v>
      </c>
      <c r="B453" s="1">
        <f t="shared" si="30"/>
        <v>42501</v>
      </c>
      <c r="C453" s="13">
        <f t="shared" si="31"/>
        <v>0.034722222222222224</v>
      </c>
      <c r="E453" s="6">
        <f t="shared" si="34"/>
        <v>50.54422261111111</v>
      </c>
      <c r="F453" s="5">
        <f t="shared" si="32"/>
        <v>0.001939361111111111</v>
      </c>
      <c r="G453" s="14">
        <f t="shared" si="33"/>
        <v>1.01004815</v>
      </c>
    </row>
    <row r="454" spans="1:7" ht="13.5">
      <c r="A454" s="9" t="s">
        <v>1544</v>
      </c>
      <c r="B454" s="1">
        <f t="shared" si="30"/>
        <v>42501</v>
      </c>
      <c r="C454" s="13">
        <f t="shared" si="31"/>
        <v>0.041666666666666664</v>
      </c>
      <c r="E454" s="6">
        <f t="shared" si="34"/>
        <v>50.55093241666666</v>
      </c>
      <c r="F454" s="5">
        <f t="shared" si="32"/>
        <v>0.001939388888888889</v>
      </c>
      <c r="G454" s="14">
        <f t="shared" si="33"/>
        <v>1.0100497</v>
      </c>
    </row>
    <row r="455" spans="1:7" ht="13.5">
      <c r="A455" s="9" t="s">
        <v>1545</v>
      </c>
      <c r="B455" s="1">
        <f t="shared" si="30"/>
        <v>42501</v>
      </c>
      <c r="C455" s="13">
        <f t="shared" si="31"/>
        <v>0.04861111111111111</v>
      </c>
      <c r="E455" s="6">
        <f t="shared" si="34"/>
        <v>50.55764222222222</v>
      </c>
      <c r="F455" s="5">
        <f t="shared" si="32"/>
        <v>0.0019394166666666668</v>
      </c>
      <c r="G455" s="14">
        <f t="shared" si="33"/>
        <v>1.01005124</v>
      </c>
    </row>
    <row r="456" spans="1:7" ht="13.5">
      <c r="A456" s="9" t="s">
        <v>1546</v>
      </c>
      <c r="B456" s="1">
        <f t="shared" si="30"/>
        <v>42501</v>
      </c>
      <c r="C456" s="13">
        <f t="shared" si="31"/>
        <v>0.05555555555555555</v>
      </c>
      <c r="E456" s="6">
        <f t="shared" si="34"/>
        <v>50.56435202777777</v>
      </c>
      <c r="F456" s="5">
        <f t="shared" si="32"/>
        <v>0.0019394444444444446</v>
      </c>
      <c r="G456" s="14">
        <f t="shared" si="33"/>
        <v>1.01005279</v>
      </c>
    </row>
    <row r="457" spans="1:7" ht="13.5">
      <c r="A457" s="9" t="s">
        <v>1547</v>
      </c>
      <c r="B457" s="1">
        <f t="shared" si="30"/>
        <v>42501</v>
      </c>
      <c r="C457" s="13">
        <f t="shared" si="31"/>
        <v>0.0625</v>
      </c>
      <c r="E457" s="6">
        <f t="shared" si="34"/>
        <v>50.57106177777778</v>
      </c>
      <c r="F457" s="5">
        <f t="shared" si="32"/>
        <v>0.0019394722222222222</v>
      </c>
      <c r="G457" s="14">
        <f t="shared" si="33"/>
        <v>1.01005433</v>
      </c>
    </row>
    <row r="458" spans="1:7" ht="13.5">
      <c r="A458" s="9" t="s">
        <v>1548</v>
      </c>
      <c r="B458" s="1">
        <f t="shared" si="30"/>
        <v>42501</v>
      </c>
      <c r="C458" s="13">
        <f t="shared" si="31"/>
        <v>0.06944444444444443</v>
      </c>
      <c r="E458" s="6">
        <f t="shared" si="34"/>
        <v>50.577771500000004</v>
      </c>
      <c r="F458" s="5">
        <f t="shared" si="32"/>
        <v>0.0019395</v>
      </c>
      <c r="G458" s="14">
        <f t="shared" si="33"/>
        <v>1.01005587</v>
      </c>
    </row>
    <row r="459" spans="1:7" ht="13.5">
      <c r="A459" s="9" t="s">
        <v>1549</v>
      </c>
      <c r="B459" s="1">
        <f t="shared" si="30"/>
        <v>42501</v>
      </c>
      <c r="C459" s="13">
        <f t="shared" si="31"/>
        <v>0.0763888888888889</v>
      </c>
      <c r="E459" s="6">
        <f t="shared" si="34"/>
        <v>50.58448122222222</v>
      </c>
      <c r="F459" s="5">
        <f t="shared" si="32"/>
        <v>0.0019395277777777779</v>
      </c>
      <c r="G459" s="14">
        <f t="shared" si="33"/>
        <v>1.01005742</v>
      </c>
    </row>
    <row r="460" spans="1:7" ht="13.5">
      <c r="A460" s="9" t="s">
        <v>1550</v>
      </c>
      <c r="B460" s="1">
        <f t="shared" si="30"/>
        <v>42501</v>
      </c>
      <c r="C460" s="13">
        <f t="shared" si="31"/>
        <v>0.08333333333333333</v>
      </c>
      <c r="E460" s="6">
        <f t="shared" si="34"/>
        <v>50.59119088888889</v>
      </c>
      <c r="F460" s="5">
        <f t="shared" si="32"/>
        <v>0.0019395277777777779</v>
      </c>
      <c r="G460" s="14">
        <f t="shared" si="33"/>
        <v>1.01005896</v>
      </c>
    </row>
    <row r="461" spans="1:7" ht="13.5">
      <c r="A461" s="9" t="s">
        <v>913</v>
      </c>
      <c r="B461" s="1">
        <f t="shared" si="30"/>
        <v>42501</v>
      </c>
      <c r="C461" s="13">
        <f t="shared" si="31"/>
        <v>0.09027777777777778</v>
      </c>
      <c r="E461" s="6">
        <f t="shared" si="34"/>
        <v>50.597900555555555</v>
      </c>
      <c r="F461" s="5">
        <f t="shared" si="32"/>
        <v>0.0019395555555555557</v>
      </c>
      <c r="G461" s="14">
        <f t="shared" si="33"/>
        <v>1.01006051</v>
      </c>
    </row>
    <row r="462" spans="1:7" ht="13.5">
      <c r="A462" s="9" t="s">
        <v>914</v>
      </c>
      <c r="B462" s="1">
        <f t="shared" si="30"/>
        <v>42501</v>
      </c>
      <c r="C462" s="13">
        <f t="shared" si="31"/>
        <v>0.09722222222222222</v>
      </c>
      <c r="E462" s="6">
        <f t="shared" si="34"/>
        <v>50.60461019444445</v>
      </c>
      <c r="F462" s="5">
        <f t="shared" si="32"/>
        <v>0.0019395833333333333</v>
      </c>
      <c r="G462" s="14">
        <f t="shared" si="33"/>
        <v>1.01006205</v>
      </c>
    </row>
    <row r="463" spans="1:7" ht="13.5">
      <c r="A463" s="9" t="s">
        <v>915</v>
      </c>
      <c r="B463" s="1">
        <f t="shared" si="30"/>
        <v>42501</v>
      </c>
      <c r="C463" s="13">
        <f t="shared" si="31"/>
        <v>0.10416666666666667</v>
      </c>
      <c r="E463" s="6">
        <f t="shared" si="34"/>
        <v>50.61131980555556</v>
      </c>
      <c r="F463" s="5">
        <f t="shared" si="32"/>
        <v>0.001939611111111111</v>
      </c>
      <c r="G463" s="14">
        <f t="shared" si="33"/>
        <v>1.01006359</v>
      </c>
    </row>
    <row r="464" spans="1:7" ht="13.5">
      <c r="A464" s="9" t="s">
        <v>916</v>
      </c>
      <c r="B464" s="1">
        <f aca="true" t="shared" si="35" ref="B464:B527">DATE(FIXED(MID(A464,9,4)),FIXED(MID(A464,4,3)),FIXED(MID(A464,1,3)))</f>
        <v>42501</v>
      </c>
      <c r="C464" s="13">
        <f aca="true" t="shared" si="36" ref="C464:C527">(VALUE(MID(A464,14,2))+VALUE(MID(A464,17,2))/60+VALUE(MID(A464,20,5))/3660)/24</f>
        <v>0.1111111111111111</v>
      </c>
      <c r="E464" s="6">
        <f t="shared" si="34"/>
        <v>50.61802938888889</v>
      </c>
      <c r="F464" s="5">
        <f aca="true" t="shared" si="37" ref="F464:F527">-((VALUE(MID(A464,44,2))+VALUE(MID(A464,47,2))/60+VALUE(MID(A464,50,7))/3600)*(IF(MID(A464,43,1)="-",-1,1)))</f>
        <v>0.001939638888888889</v>
      </c>
      <c r="G464" s="14">
        <f aca="true" t="shared" si="38" ref="G464:G527">VALUE(MID(A464,60,11))</f>
        <v>1.01006514</v>
      </c>
    </row>
    <row r="465" spans="1:7" ht="13.5">
      <c r="A465" s="9" t="s">
        <v>917</v>
      </c>
      <c r="B465" s="1">
        <f t="shared" si="35"/>
        <v>42501</v>
      </c>
      <c r="C465" s="13">
        <f t="shared" si="36"/>
        <v>0.11805555555555557</v>
      </c>
      <c r="E465" s="6">
        <f aca="true" t="shared" si="39" ref="E465:E528">VALUE(MID(A465,27,3))+VALUE(MID(A465,31,2))/60+VALUE(MID(A465,34,7))/3600</f>
        <v>50.624738944444445</v>
      </c>
      <c r="F465" s="5">
        <f t="shared" si="37"/>
        <v>0.0019396666666666668</v>
      </c>
      <c r="G465" s="14">
        <f t="shared" si="38"/>
        <v>1.01006668</v>
      </c>
    </row>
    <row r="466" spans="1:7" ht="13.5">
      <c r="A466" s="9" t="s">
        <v>918</v>
      </c>
      <c r="B466" s="1">
        <f t="shared" si="35"/>
        <v>42501</v>
      </c>
      <c r="C466" s="13">
        <f t="shared" si="36"/>
        <v>0.125</v>
      </c>
      <c r="E466" s="6">
        <f t="shared" si="39"/>
        <v>50.6314485</v>
      </c>
      <c r="F466" s="5">
        <f t="shared" si="37"/>
        <v>0.0019396944444444444</v>
      </c>
      <c r="G466" s="14">
        <f t="shared" si="38"/>
        <v>1.01006822</v>
      </c>
    </row>
    <row r="467" spans="1:7" ht="13.5">
      <c r="A467" s="9" t="s">
        <v>919</v>
      </c>
      <c r="B467" s="1">
        <f t="shared" si="35"/>
        <v>42501</v>
      </c>
      <c r="C467" s="13">
        <f t="shared" si="36"/>
        <v>0.13194444444444445</v>
      </c>
      <c r="E467" s="6">
        <f t="shared" si="39"/>
        <v>50.638158</v>
      </c>
      <c r="F467" s="5">
        <f t="shared" si="37"/>
        <v>0.0019396944444444444</v>
      </c>
      <c r="G467" s="14">
        <f t="shared" si="38"/>
        <v>1.01006977</v>
      </c>
    </row>
    <row r="468" spans="1:7" ht="13.5">
      <c r="A468" s="9" t="s">
        <v>1551</v>
      </c>
      <c r="B468" s="1">
        <f t="shared" si="35"/>
        <v>42501</v>
      </c>
      <c r="C468" s="13">
        <f t="shared" si="36"/>
        <v>0.1388888888888889</v>
      </c>
      <c r="E468" s="6">
        <f t="shared" si="39"/>
        <v>50.6448675</v>
      </c>
      <c r="F468" s="5">
        <f t="shared" si="37"/>
        <v>0.001939722222222222</v>
      </c>
      <c r="G468" s="14">
        <f t="shared" si="38"/>
        <v>1.01007131</v>
      </c>
    </row>
    <row r="469" spans="1:7" ht="13.5">
      <c r="A469" s="9" t="s">
        <v>1552</v>
      </c>
      <c r="B469" s="1">
        <f t="shared" si="35"/>
        <v>42501</v>
      </c>
      <c r="C469" s="13">
        <f t="shared" si="36"/>
        <v>0.14583333333333334</v>
      </c>
      <c r="E469" s="6">
        <f t="shared" si="39"/>
        <v>50.65157694444444</v>
      </c>
      <c r="F469" s="5">
        <f t="shared" si="37"/>
        <v>0.00193975</v>
      </c>
      <c r="G469" s="14">
        <f t="shared" si="38"/>
        <v>1.01007285</v>
      </c>
    </row>
    <row r="470" spans="1:7" ht="13.5">
      <c r="A470" s="9" t="s">
        <v>1553</v>
      </c>
      <c r="B470" s="1">
        <f t="shared" si="35"/>
        <v>42501</v>
      </c>
      <c r="C470" s="13">
        <f t="shared" si="36"/>
        <v>0.15277777777777776</v>
      </c>
      <c r="E470" s="6">
        <f t="shared" si="39"/>
        <v>50.65828638888889</v>
      </c>
      <c r="F470" s="5">
        <f t="shared" si="37"/>
        <v>0.001939777777777778</v>
      </c>
      <c r="G470" s="14">
        <f t="shared" si="38"/>
        <v>1.01007439</v>
      </c>
    </row>
    <row r="471" spans="1:7" ht="13.5">
      <c r="A471" s="9" t="s">
        <v>1554</v>
      </c>
      <c r="B471" s="1">
        <f t="shared" si="35"/>
        <v>42501</v>
      </c>
      <c r="C471" s="13">
        <f t="shared" si="36"/>
        <v>0.15972222222222224</v>
      </c>
      <c r="E471" s="6">
        <f t="shared" si="39"/>
        <v>50.664995805555556</v>
      </c>
      <c r="F471" s="5">
        <f t="shared" si="37"/>
        <v>0.0019398055555555555</v>
      </c>
      <c r="G471" s="14">
        <f t="shared" si="38"/>
        <v>1.01007594</v>
      </c>
    </row>
    <row r="472" spans="1:7" ht="13.5">
      <c r="A472" s="9" t="s">
        <v>1555</v>
      </c>
      <c r="B472" s="1">
        <f t="shared" si="35"/>
        <v>42501</v>
      </c>
      <c r="C472" s="13">
        <f t="shared" si="36"/>
        <v>0.16666666666666666</v>
      </c>
      <c r="E472" s="6">
        <f t="shared" si="39"/>
        <v>50.67170519444444</v>
      </c>
      <c r="F472" s="5">
        <f t="shared" si="37"/>
        <v>0.0019398055555555555</v>
      </c>
      <c r="G472" s="14">
        <f t="shared" si="38"/>
        <v>1.01007748</v>
      </c>
    </row>
    <row r="473" spans="1:7" ht="13.5">
      <c r="A473" s="9" t="s">
        <v>1556</v>
      </c>
      <c r="B473" s="1">
        <f t="shared" si="35"/>
        <v>42501</v>
      </c>
      <c r="C473" s="13">
        <f t="shared" si="36"/>
        <v>0.17361111111111113</v>
      </c>
      <c r="E473" s="6">
        <f t="shared" si="39"/>
        <v>50.678414555555555</v>
      </c>
      <c r="F473" s="5">
        <f t="shared" si="37"/>
        <v>0.0019398333333333331</v>
      </c>
      <c r="G473" s="14">
        <f t="shared" si="38"/>
        <v>1.01007902</v>
      </c>
    </row>
    <row r="474" spans="1:7" ht="13.5">
      <c r="A474" s="9" t="s">
        <v>1557</v>
      </c>
      <c r="B474" s="1">
        <f t="shared" si="35"/>
        <v>42501</v>
      </c>
      <c r="C474" s="13">
        <f t="shared" si="36"/>
        <v>0.18055555555555555</v>
      </c>
      <c r="E474" s="6">
        <f t="shared" si="39"/>
        <v>50.68512388888889</v>
      </c>
      <c r="F474" s="5">
        <f t="shared" si="37"/>
        <v>0.0019398611111111112</v>
      </c>
      <c r="G474" s="14">
        <f t="shared" si="38"/>
        <v>1.01008056</v>
      </c>
    </row>
    <row r="475" spans="1:7" ht="13.5">
      <c r="A475" s="9" t="s">
        <v>928</v>
      </c>
      <c r="B475" s="1">
        <f t="shared" si="35"/>
        <v>42501</v>
      </c>
      <c r="C475" s="13">
        <f t="shared" si="36"/>
        <v>0.1875</v>
      </c>
      <c r="E475" s="6">
        <f t="shared" si="39"/>
        <v>50.69183322222222</v>
      </c>
      <c r="F475" s="5">
        <f t="shared" si="37"/>
        <v>0.001939888888888889</v>
      </c>
      <c r="G475" s="14">
        <f t="shared" si="38"/>
        <v>1.0100821</v>
      </c>
    </row>
    <row r="476" spans="1:7" ht="13.5">
      <c r="A476" s="9" t="s">
        <v>929</v>
      </c>
      <c r="B476" s="1">
        <f t="shared" si="35"/>
        <v>42501</v>
      </c>
      <c r="C476" s="13">
        <f t="shared" si="36"/>
        <v>0.19444444444444445</v>
      </c>
      <c r="E476" s="6">
        <f t="shared" si="39"/>
        <v>50.698542499999995</v>
      </c>
      <c r="F476" s="5">
        <f t="shared" si="37"/>
        <v>0.001939888888888889</v>
      </c>
      <c r="G476" s="14">
        <f t="shared" si="38"/>
        <v>1.01008364</v>
      </c>
    </row>
    <row r="477" spans="1:7" ht="13.5">
      <c r="A477" s="9" t="s">
        <v>930</v>
      </c>
      <c r="B477" s="1">
        <f t="shared" si="35"/>
        <v>42501</v>
      </c>
      <c r="C477" s="13">
        <f t="shared" si="36"/>
        <v>0.20138888888888887</v>
      </c>
      <c r="E477" s="6">
        <f t="shared" si="39"/>
        <v>50.70525177777778</v>
      </c>
      <c r="F477" s="5">
        <f t="shared" si="37"/>
        <v>0.0019399166666666666</v>
      </c>
      <c r="G477" s="14">
        <f t="shared" si="38"/>
        <v>1.01008519</v>
      </c>
    </row>
    <row r="478" spans="1:7" ht="13.5">
      <c r="A478" s="9" t="s">
        <v>931</v>
      </c>
      <c r="B478" s="1">
        <f t="shared" si="35"/>
        <v>42501</v>
      </c>
      <c r="C478" s="13">
        <f t="shared" si="36"/>
        <v>0.20833333333333334</v>
      </c>
      <c r="E478" s="6">
        <f t="shared" si="39"/>
        <v>50.71196102777778</v>
      </c>
      <c r="F478" s="5">
        <f t="shared" si="37"/>
        <v>0.0019399444444444442</v>
      </c>
      <c r="G478" s="14">
        <f t="shared" si="38"/>
        <v>1.01008673</v>
      </c>
    </row>
    <row r="479" spans="1:7" ht="13.5">
      <c r="A479" s="9" t="s">
        <v>932</v>
      </c>
      <c r="B479" s="1">
        <f t="shared" si="35"/>
        <v>42501</v>
      </c>
      <c r="C479" s="13">
        <f t="shared" si="36"/>
        <v>0.2152777777777778</v>
      </c>
      <c r="E479" s="6">
        <f t="shared" si="39"/>
        <v>50.71867025</v>
      </c>
      <c r="F479" s="5">
        <f t="shared" si="37"/>
        <v>0.0019399444444444442</v>
      </c>
      <c r="G479" s="14">
        <f t="shared" si="38"/>
        <v>1.01008827</v>
      </c>
    </row>
    <row r="480" spans="1:7" ht="13.5">
      <c r="A480" s="9" t="s">
        <v>933</v>
      </c>
      <c r="B480" s="1">
        <f t="shared" si="35"/>
        <v>42501</v>
      </c>
      <c r="C480" s="13">
        <f t="shared" si="36"/>
        <v>0.2222222222222222</v>
      </c>
      <c r="E480" s="6">
        <f t="shared" si="39"/>
        <v>50.72537944444445</v>
      </c>
      <c r="F480" s="5">
        <f t="shared" si="37"/>
        <v>0.0019399722222222223</v>
      </c>
      <c r="G480" s="14">
        <f t="shared" si="38"/>
        <v>1.01008981</v>
      </c>
    </row>
    <row r="481" spans="1:7" ht="13.5">
      <c r="A481" s="9" t="s">
        <v>934</v>
      </c>
      <c r="B481" s="1">
        <f t="shared" si="35"/>
        <v>42501</v>
      </c>
      <c r="C481" s="13">
        <f t="shared" si="36"/>
        <v>0.22916666666666666</v>
      </c>
      <c r="E481" s="6">
        <f t="shared" si="39"/>
        <v>50.73208861111112</v>
      </c>
      <c r="F481" s="5">
        <f t="shared" si="37"/>
        <v>0.0019399722222222223</v>
      </c>
      <c r="G481" s="14">
        <f t="shared" si="38"/>
        <v>1.01009135</v>
      </c>
    </row>
    <row r="482" spans="1:7" ht="13.5">
      <c r="A482" s="9" t="s">
        <v>935</v>
      </c>
      <c r="B482" s="1">
        <f t="shared" si="35"/>
        <v>42501</v>
      </c>
      <c r="C482" s="13">
        <f t="shared" si="36"/>
        <v>0.23611111111111113</v>
      </c>
      <c r="E482" s="6">
        <f t="shared" si="39"/>
        <v>50.73879775</v>
      </c>
      <c r="F482" s="5">
        <f t="shared" si="37"/>
        <v>0.00194</v>
      </c>
      <c r="G482" s="14">
        <f t="shared" si="38"/>
        <v>1.01009289</v>
      </c>
    </row>
    <row r="483" spans="1:7" ht="13.5">
      <c r="A483" s="9" t="s">
        <v>936</v>
      </c>
      <c r="B483" s="1">
        <f t="shared" si="35"/>
        <v>42501</v>
      </c>
      <c r="C483" s="13">
        <f t="shared" si="36"/>
        <v>0.24305555555555555</v>
      </c>
      <c r="E483" s="6">
        <f t="shared" si="39"/>
        <v>50.74550686111111</v>
      </c>
      <c r="F483" s="5">
        <f t="shared" si="37"/>
        <v>0.0019400277777777777</v>
      </c>
      <c r="G483" s="14">
        <f t="shared" si="38"/>
        <v>1.01009443</v>
      </c>
    </row>
    <row r="484" spans="1:7" ht="13.5">
      <c r="A484" s="9" t="s">
        <v>937</v>
      </c>
      <c r="B484" s="1">
        <f t="shared" si="35"/>
        <v>42501</v>
      </c>
      <c r="C484" s="13">
        <f t="shared" si="36"/>
        <v>0.25</v>
      </c>
      <c r="E484" s="6">
        <f t="shared" si="39"/>
        <v>50.752215972222224</v>
      </c>
      <c r="F484" s="5">
        <f t="shared" si="37"/>
        <v>0.0019400277777777777</v>
      </c>
      <c r="G484" s="14">
        <f t="shared" si="38"/>
        <v>1.01009597</v>
      </c>
    </row>
    <row r="485" spans="1:7" ht="13.5">
      <c r="A485" s="9" t="s">
        <v>938</v>
      </c>
      <c r="B485" s="1">
        <f t="shared" si="35"/>
        <v>42501</v>
      </c>
      <c r="C485" s="13">
        <f t="shared" si="36"/>
        <v>0.2569444444444445</v>
      </c>
      <c r="E485" s="6">
        <f t="shared" si="39"/>
        <v>50.75892502777778</v>
      </c>
      <c r="F485" s="5">
        <f t="shared" si="37"/>
        <v>0.0019400555555555558</v>
      </c>
      <c r="G485" s="14">
        <f t="shared" si="38"/>
        <v>1.01009751</v>
      </c>
    </row>
    <row r="486" spans="1:7" ht="13.5">
      <c r="A486" s="9" t="s">
        <v>939</v>
      </c>
      <c r="B486" s="1">
        <f t="shared" si="35"/>
        <v>42501</v>
      </c>
      <c r="C486" s="13">
        <f t="shared" si="36"/>
        <v>0.2638888888888889</v>
      </c>
      <c r="E486" s="6">
        <f t="shared" si="39"/>
        <v>50.76563408333333</v>
      </c>
      <c r="F486" s="5">
        <f t="shared" si="37"/>
        <v>0.0019400555555555558</v>
      </c>
      <c r="G486" s="14">
        <f t="shared" si="38"/>
        <v>1.01009905</v>
      </c>
    </row>
    <row r="487" spans="1:7" ht="13.5">
      <c r="A487" s="9" t="s">
        <v>940</v>
      </c>
      <c r="B487" s="1">
        <f t="shared" si="35"/>
        <v>42501</v>
      </c>
      <c r="C487" s="13">
        <f t="shared" si="36"/>
        <v>0.2708333333333333</v>
      </c>
      <c r="E487" s="6">
        <f t="shared" si="39"/>
        <v>50.77234311111111</v>
      </c>
      <c r="F487" s="5">
        <f t="shared" si="37"/>
        <v>0.0019400833333333334</v>
      </c>
      <c r="G487" s="14">
        <f t="shared" si="38"/>
        <v>1.01010059</v>
      </c>
    </row>
    <row r="488" spans="1:7" ht="13.5">
      <c r="A488" s="9" t="s">
        <v>941</v>
      </c>
      <c r="B488" s="1">
        <f t="shared" si="35"/>
        <v>42501</v>
      </c>
      <c r="C488" s="13">
        <f t="shared" si="36"/>
        <v>0.2777777777777778</v>
      </c>
      <c r="E488" s="6">
        <f t="shared" si="39"/>
        <v>50.77905211111111</v>
      </c>
      <c r="F488" s="5">
        <f t="shared" si="37"/>
        <v>0.0019400833333333334</v>
      </c>
      <c r="G488" s="14">
        <f t="shared" si="38"/>
        <v>1.01010213</v>
      </c>
    </row>
    <row r="489" spans="1:7" ht="13.5">
      <c r="A489" s="9" t="s">
        <v>942</v>
      </c>
      <c r="B489" s="1">
        <f t="shared" si="35"/>
        <v>42501</v>
      </c>
      <c r="C489" s="13">
        <f t="shared" si="36"/>
        <v>0.2847222222222222</v>
      </c>
      <c r="E489" s="6">
        <f t="shared" si="39"/>
        <v>50.785761083333334</v>
      </c>
      <c r="F489" s="5">
        <f t="shared" si="37"/>
        <v>0.0019401111111111112</v>
      </c>
      <c r="G489" s="14">
        <f t="shared" si="38"/>
        <v>1.01010367</v>
      </c>
    </row>
    <row r="490" spans="1:7" ht="13.5">
      <c r="A490" s="9" t="s">
        <v>943</v>
      </c>
      <c r="B490" s="1">
        <f t="shared" si="35"/>
        <v>42501</v>
      </c>
      <c r="C490" s="13">
        <f t="shared" si="36"/>
        <v>0.2916666666666667</v>
      </c>
      <c r="E490" s="6">
        <f t="shared" si="39"/>
        <v>50.792470027777775</v>
      </c>
      <c r="F490" s="5">
        <f t="shared" si="37"/>
        <v>0.0019401111111111112</v>
      </c>
      <c r="G490" s="14">
        <f t="shared" si="38"/>
        <v>1.0101052</v>
      </c>
    </row>
    <row r="491" spans="1:7" ht="13.5">
      <c r="A491" s="9" t="s">
        <v>944</v>
      </c>
      <c r="B491" s="1">
        <f t="shared" si="35"/>
        <v>42501</v>
      </c>
      <c r="C491" s="13">
        <f t="shared" si="36"/>
        <v>0.2986111111111111</v>
      </c>
      <c r="E491" s="6">
        <f t="shared" si="39"/>
        <v>50.79917894444444</v>
      </c>
      <c r="F491" s="5">
        <f t="shared" si="37"/>
        <v>0.0019401388888888888</v>
      </c>
      <c r="G491" s="14">
        <f t="shared" si="38"/>
        <v>1.01010674</v>
      </c>
    </row>
    <row r="492" spans="1:7" ht="13.5">
      <c r="A492" s="9" t="s">
        <v>945</v>
      </c>
      <c r="B492" s="1">
        <f t="shared" si="35"/>
        <v>42501</v>
      </c>
      <c r="C492" s="13">
        <f t="shared" si="36"/>
        <v>0.3055555555555555</v>
      </c>
      <c r="E492" s="6">
        <f t="shared" si="39"/>
        <v>50.80588783333333</v>
      </c>
      <c r="F492" s="5">
        <f t="shared" si="37"/>
        <v>0.0019401388888888888</v>
      </c>
      <c r="G492" s="14">
        <f t="shared" si="38"/>
        <v>1.01010828</v>
      </c>
    </row>
    <row r="493" spans="1:7" ht="13.5">
      <c r="A493" s="9" t="s">
        <v>946</v>
      </c>
      <c r="B493" s="1">
        <f t="shared" si="35"/>
        <v>42501</v>
      </c>
      <c r="C493" s="13">
        <f t="shared" si="36"/>
        <v>0.3125</v>
      </c>
      <c r="E493" s="6">
        <f t="shared" si="39"/>
        <v>50.81259672222222</v>
      </c>
      <c r="F493" s="5">
        <f t="shared" si="37"/>
        <v>0.0019401666666666669</v>
      </c>
      <c r="G493" s="14">
        <f t="shared" si="38"/>
        <v>1.01010982</v>
      </c>
    </row>
    <row r="494" spans="1:7" ht="13.5">
      <c r="A494" s="9" t="s">
        <v>947</v>
      </c>
      <c r="B494" s="1">
        <f t="shared" si="35"/>
        <v>42501</v>
      </c>
      <c r="C494" s="13">
        <f t="shared" si="36"/>
        <v>0.3194444444444445</v>
      </c>
      <c r="E494" s="6">
        <f t="shared" si="39"/>
        <v>50.81930555555556</v>
      </c>
      <c r="F494" s="5">
        <f t="shared" si="37"/>
        <v>0.0019401666666666669</v>
      </c>
      <c r="G494" s="14">
        <f t="shared" si="38"/>
        <v>1.01011136</v>
      </c>
    </row>
    <row r="495" spans="1:7" ht="13.5">
      <c r="A495" s="9" t="s">
        <v>948</v>
      </c>
      <c r="B495" s="1">
        <f t="shared" si="35"/>
        <v>42501</v>
      </c>
      <c r="C495" s="13">
        <f t="shared" si="36"/>
        <v>0.3263888888888889</v>
      </c>
      <c r="E495" s="6">
        <f t="shared" si="39"/>
        <v>50.82601438888889</v>
      </c>
      <c r="F495" s="5">
        <f t="shared" si="37"/>
        <v>0.0019401944444444445</v>
      </c>
      <c r="G495" s="14">
        <f t="shared" si="38"/>
        <v>1.0101129</v>
      </c>
    </row>
    <row r="496" spans="1:7" ht="13.5">
      <c r="A496" s="9" t="s">
        <v>949</v>
      </c>
      <c r="B496" s="1">
        <f t="shared" si="35"/>
        <v>42501</v>
      </c>
      <c r="C496" s="13">
        <f t="shared" si="36"/>
        <v>0.3333333333333333</v>
      </c>
      <c r="E496" s="6">
        <f t="shared" si="39"/>
        <v>50.83272319444445</v>
      </c>
      <c r="F496" s="5">
        <f t="shared" si="37"/>
        <v>0.0019401944444444445</v>
      </c>
      <c r="G496" s="14">
        <f t="shared" si="38"/>
        <v>1.01011443</v>
      </c>
    </row>
    <row r="497" spans="1:7" ht="13.5">
      <c r="A497" s="9" t="s">
        <v>950</v>
      </c>
      <c r="B497" s="1">
        <f t="shared" si="35"/>
        <v>42501</v>
      </c>
      <c r="C497" s="13">
        <f t="shared" si="36"/>
        <v>0.34027777777777773</v>
      </c>
      <c r="E497" s="6">
        <f t="shared" si="39"/>
        <v>50.83943197222222</v>
      </c>
      <c r="F497" s="5">
        <f t="shared" si="37"/>
        <v>0.001940222222222222</v>
      </c>
      <c r="G497" s="14">
        <f t="shared" si="38"/>
        <v>1.01011597</v>
      </c>
    </row>
    <row r="498" spans="1:7" ht="13.5">
      <c r="A498" s="9" t="s">
        <v>951</v>
      </c>
      <c r="B498" s="1">
        <f t="shared" si="35"/>
        <v>42501</v>
      </c>
      <c r="C498" s="13">
        <f t="shared" si="36"/>
        <v>0.34722222222222227</v>
      </c>
      <c r="E498" s="6">
        <f t="shared" si="39"/>
        <v>50.84614072222222</v>
      </c>
      <c r="F498" s="5">
        <f t="shared" si="37"/>
        <v>0.001940222222222222</v>
      </c>
      <c r="G498" s="14">
        <f t="shared" si="38"/>
        <v>1.01011751</v>
      </c>
    </row>
    <row r="499" spans="1:7" ht="13.5">
      <c r="A499" s="9" t="s">
        <v>952</v>
      </c>
      <c r="B499" s="1">
        <f t="shared" si="35"/>
        <v>42501</v>
      </c>
      <c r="C499" s="13">
        <f t="shared" si="36"/>
        <v>0.3541666666666667</v>
      </c>
      <c r="E499" s="6">
        <f t="shared" si="39"/>
        <v>50.852849444444445</v>
      </c>
      <c r="F499" s="5">
        <f t="shared" si="37"/>
        <v>0.001940222222222222</v>
      </c>
      <c r="G499" s="14">
        <f t="shared" si="38"/>
        <v>1.01011905</v>
      </c>
    </row>
    <row r="500" spans="1:7" ht="13.5">
      <c r="A500" s="9" t="s">
        <v>953</v>
      </c>
      <c r="B500" s="1">
        <f t="shared" si="35"/>
        <v>42501</v>
      </c>
      <c r="C500" s="13">
        <f t="shared" si="36"/>
        <v>0.3611111111111111</v>
      </c>
      <c r="E500" s="6">
        <f t="shared" si="39"/>
        <v>50.859558166666666</v>
      </c>
      <c r="F500" s="5">
        <f t="shared" si="37"/>
        <v>0.00194025</v>
      </c>
      <c r="G500" s="14">
        <f t="shared" si="38"/>
        <v>1.01012058</v>
      </c>
    </row>
    <row r="501" spans="1:7" ht="13.5">
      <c r="A501" s="9" t="s">
        <v>954</v>
      </c>
      <c r="B501" s="1">
        <f t="shared" si="35"/>
        <v>42501</v>
      </c>
      <c r="C501" s="13">
        <f t="shared" si="36"/>
        <v>0.3680555555555556</v>
      </c>
      <c r="E501" s="6">
        <f t="shared" si="39"/>
        <v>50.866266833333334</v>
      </c>
      <c r="F501" s="5">
        <f t="shared" si="37"/>
        <v>0.00194025</v>
      </c>
      <c r="G501" s="14">
        <f t="shared" si="38"/>
        <v>1.01012212</v>
      </c>
    </row>
    <row r="502" spans="1:7" ht="13.5">
      <c r="A502" s="9" t="s">
        <v>955</v>
      </c>
      <c r="B502" s="1">
        <f t="shared" si="35"/>
        <v>42501</v>
      </c>
      <c r="C502" s="13">
        <f t="shared" si="36"/>
        <v>0.375</v>
      </c>
      <c r="E502" s="6">
        <f t="shared" si="39"/>
        <v>50.8729755</v>
      </c>
      <c r="F502" s="5">
        <f t="shared" si="37"/>
        <v>0.00194025</v>
      </c>
      <c r="G502" s="14">
        <f t="shared" si="38"/>
        <v>1.01012366</v>
      </c>
    </row>
    <row r="503" spans="1:7" ht="13.5">
      <c r="A503" s="9" t="s">
        <v>956</v>
      </c>
      <c r="B503" s="1">
        <f t="shared" si="35"/>
        <v>42501</v>
      </c>
      <c r="C503" s="13">
        <f t="shared" si="36"/>
        <v>0.3819444444444444</v>
      </c>
      <c r="E503" s="6">
        <f t="shared" si="39"/>
        <v>50.87968411111111</v>
      </c>
      <c r="F503" s="5">
        <f t="shared" si="37"/>
        <v>0.001940277777777778</v>
      </c>
      <c r="G503" s="14">
        <f t="shared" si="38"/>
        <v>1.01012519</v>
      </c>
    </row>
    <row r="504" spans="1:7" ht="13.5">
      <c r="A504" s="9" t="s">
        <v>957</v>
      </c>
      <c r="B504" s="1">
        <f t="shared" si="35"/>
        <v>42501</v>
      </c>
      <c r="C504" s="13">
        <f t="shared" si="36"/>
        <v>0.3888888888888889</v>
      </c>
      <c r="E504" s="6">
        <f t="shared" si="39"/>
        <v>50.88639272222222</v>
      </c>
      <c r="F504" s="5">
        <f t="shared" si="37"/>
        <v>0.001940277777777778</v>
      </c>
      <c r="G504" s="14">
        <f t="shared" si="38"/>
        <v>1.01012673</v>
      </c>
    </row>
    <row r="505" spans="1:7" ht="13.5">
      <c r="A505" s="9" t="s">
        <v>958</v>
      </c>
      <c r="B505" s="1">
        <f t="shared" si="35"/>
        <v>42501</v>
      </c>
      <c r="C505" s="13">
        <f t="shared" si="36"/>
        <v>0.3958333333333333</v>
      </c>
      <c r="E505" s="6">
        <f t="shared" si="39"/>
        <v>50.893101305555554</v>
      </c>
      <c r="F505" s="5">
        <f t="shared" si="37"/>
        <v>0.001940277777777778</v>
      </c>
      <c r="G505" s="14">
        <f t="shared" si="38"/>
        <v>1.0101282600000001</v>
      </c>
    </row>
    <row r="506" spans="1:7" ht="13.5">
      <c r="A506" s="9" t="s">
        <v>959</v>
      </c>
      <c r="B506" s="1">
        <f t="shared" si="35"/>
        <v>42501</v>
      </c>
      <c r="C506" s="13">
        <f t="shared" si="36"/>
        <v>0.40277777777777773</v>
      </c>
      <c r="E506" s="6">
        <f t="shared" si="39"/>
        <v>50.89980986111111</v>
      </c>
      <c r="F506" s="5">
        <f t="shared" si="37"/>
        <v>0.0019403055555555556</v>
      </c>
      <c r="G506" s="14">
        <f t="shared" si="38"/>
        <v>1.0101298</v>
      </c>
    </row>
    <row r="507" spans="1:7" ht="13.5">
      <c r="A507" s="9" t="s">
        <v>960</v>
      </c>
      <c r="B507" s="1">
        <f t="shared" si="35"/>
        <v>42501</v>
      </c>
      <c r="C507" s="13">
        <f t="shared" si="36"/>
        <v>0.40972222222222227</v>
      </c>
      <c r="E507" s="6">
        <f t="shared" si="39"/>
        <v>50.906518388888884</v>
      </c>
      <c r="F507" s="5">
        <f t="shared" si="37"/>
        <v>0.0019403055555555556</v>
      </c>
      <c r="G507" s="14">
        <f t="shared" si="38"/>
        <v>1.01013134</v>
      </c>
    </row>
    <row r="508" spans="1:7" ht="13.5">
      <c r="A508" s="9" t="s">
        <v>961</v>
      </c>
      <c r="B508" s="1">
        <f t="shared" si="35"/>
        <v>42501</v>
      </c>
      <c r="C508" s="13">
        <f t="shared" si="36"/>
        <v>0.4166666666666667</v>
      </c>
      <c r="E508" s="6">
        <f t="shared" si="39"/>
        <v>50.913226888888886</v>
      </c>
      <c r="F508" s="5">
        <f t="shared" si="37"/>
        <v>0.0019403055555555556</v>
      </c>
      <c r="G508" s="14">
        <f t="shared" si="38"/>
        <v>1.01013287</v>
      </c>
    </row>
    <row r="509" spans="1:7" ht="13.5">
      <c r="A509" s="9" t="s">
        <v>962</v>
      </c>
      <c r="B509" s="1">
        <f t="shared" si="35"/>
        <v>42501</v>
      </c>
      <c r="C509" s="13">
        <f t="shared" si="36"/>
        <v>0.4236111111111111</v>
      </c>
      <c r="E509" s="6">
        <f t="shared" si="39"/>
        <v>50.91993538888889</v>
      </c>
      <c r="F509" s="5">
        <f t="shared" si="37"/>
        <v>0.0019403055555555556</v>
      </c>
      <c r="G509" s="14">
        <f t="shared" si="38"/>
        <v>1.01013441</v>
      </c>
    </row>
    <row r="510" spans="1:7" ht="13.5">
      <c r="A510" s="9" t="s">
        <v>963</v>
      </c>
      <c r="B510" s="1">
        <f t="shared" si="35"/>
        <v>42501</v>
      </c>
      <c r="C510" s="13">
        <f t="shared" si="36"/>
        <v>0.4305555555555556</v>
      </c>
      <c r="E510" s="6">
        <f t="shared" si="39"/>
        <v>50.92664383333333</v>
      </c>
      <c r="F510" s="5">
        <f t="shared" si="37"/>
        <v>0.0019403333333333332</v>
      </c>
      <c r="G510" s="14">
        <f t="shared" si="38"/>
        <v>1.01013594</v>
      </c>
    </row>
    <row r="511" spans="1:7" ht="13.5">
      <c r="A511" s="9" t="s">
        <v>964</v>
      </c>
      <c r="B511" s="1">
        <f t="shared" si="35"/>
        <v>42501</v>
      </c>
      <c r="C511" s="13">
        <f t="shared" si="36"/>
        <v>0.4375</v>
      </c>
      <c r="E511" s="6">
        <f t="shared" si="39"/>
        <v>50.93335227777777</v>
      </c>
      <c r="F511" s="5">
        <f t="shared" si="37"/>
        <v>0.0019403333333333332</v>
      </c>
      <c r="G511" s="14">
        <f t="shared" si="38"/>
        <v>1.01013748</v>
      </c>
    </row>
    <row r="512" spans="1:7" ht="13.5">
      <c r="A512" s="9" t="s">
        <v>965</v>
      </c>
      <c r="B512" s="1">
        <f t="shared" si="35"/>
        <v>42501</v>
      </c>
      <c r="C512" s="13">
        <f t="shared" si="36"/>
        <v>0.4444444444444444</v>
      </c>
      <c r="E512" s="6">
        <f t="shared" si="39"/>
        <v>50.94006069444444</v>
      </c>
      <c r="F512" s="5">
        <f t="shared" si="37"/>
        <v>0.0019403333333333332</v>
      </c>
      <c r="G512" s="14">
        <f t="shared" si="38"/>
        <v>1.01013901</v>
      </c>
    </row>
    <row r="513" spans="1:7" ht="13.5">
      <c r="A513" s="9" t="s">
        <v>966</v>
      </c>
      <c r="B513" s="1">
        <f t="shared" si="35"/>
        <v>42501</v>
      </c>
      <c r="C513" s="13">
        <f t="shared" si="36"/>
        <v>0.4513888888888889</v>
      </c>
      <c r="E513" s="6">
        <f t="shared" si="39"/>
        <v>50.94676905555555</v>
      </c>
      <c r="F513" s="5">
        <f t="shared" si="37"/>
        <v>0.0019403333333333332</v>
      </c>
      <c r="G513" s="14">
        <f t="shared" si="38"/>
        <v>1.01014055</v>
      </c>
    </row>
    <row r="514" spans="1:7" ht="13.5">
      <c r="A514" s="9" t="s">
        <v>967</v>
      </c>
      <c r="B514" s="1">
        <f t="shared" si="35"/>
        <v>42501</v>
      </c>
      <c r="C514" s="13">
        <f t="shared" si="36"/>
        <v>0.4583333333333333</v>
      </c>
      <c r="E514" s="6">
        <f t="shared" si="39"/>
        <v>50.95347741666667</v>
      </c>
      <c r="F514" s="5">
        <f t="shared" si="37"/>
        <v>0.0019403333333333332</v>
      </c>
      <c r="G514" s="14">
        <f t="shared" si="38"/>
        <v>1.01014208</v>
      </c>
    </row>
    <row r="515" spans="1:7" ht="13.5">
      <c r="A515" s="9" t="s">
        <v>968</v>
      </c>
      <c r="B515" s="1">
        <f t="shared" si="35"/>
        <v>42501</v>
      </c>
      <c r="C515" s="13">
        <f t="shared" si="36"/>
        <v>0.46527777777777773</v>
      </c>
      <c r="E515" s="6">
        <f t="shared" si="39"/>
        <v>50.96018575</v>
      </c>
      <c r="F515" s="5">
        <f t="shared" si="37"/>
        <v>0.001940361111111111</v>
      </c>
      <c r="G515" s="14">
        <f t="shared" si="38"/>
        <v>1.01014362</v>
      </c>
    </row>
    <row r="516" spans="1:7" ht="13.5">
      <c r="A516" s="9" t="s">
        <v>71</v>
      </c>
      <c r="B516" s="1">
        <f t="shared" si="35"/>
        <v>40121</v>
      </c>
      <c r="C516" s="13">
        <f t="shared" si="36"/>
        <v>0.8333333333333334</v>
      </c>
      <c r="E516" s="6">
        <f t="shared" si="39"/>
        <v>222.39647577777777</v>
      </c>
      <c r="F516" s="5">
        <f t="shared" si="37"/>
        <v>-0.0011095277777777779</v>
      </c>
      <c r="G516" s="14">
        <f t="shared" si="38"/>
        <v>0.99158026</v>
      </c>
    </row>
    <row r="517" spans="1:7" ht="13.5">
      <c r="A517" s="9" t="s">
        <v>72</v>
      </c>
      <c r="B517" s="1">
        <f t="shared" si="35"/>
        <v>40121</v>
      </c>
      <c r="C517" s="13">
        <f t="shared" si="36"/>
        <v>0.875</v>
      </c>
      <c r="E517" s="6">
        <f t="shared" si="39"/>
        <v>222.4382205</v>
      </c>
      <c r="F517" s="5">
        <f t="shared" si="37"/>
        <v>-0.001109</v>
      </c>
      <c r="G517" s="14">
        <f t="shared" si="38"/>
        <v>0.99156998</v>
      </c>
    </row>
    <row r="518" spans="1:7" ht="13.5">
      <c r="A518" s="9" t="s">
        <v>73</v>
      </c>
      <c r="B518" s="1">
        <f t="shared" si="35"/>
        <v>40121</v>
      </c>
      <c r="C518" s="13">
        <f t="shared" si="36"/>
        <v>0.9166666666666666</v>
      </c>
      <c r="E518" s="6">
        <f t="shared" si="39"/>
        <v>222.47996616666666</v>
      </c>
      <c r="F518" s="5">
        <f t="shared" si="37"/>
        <v>-0.0011084444444444445</v>
      </c>
      <c r="G518" s="14">
        <f t="shared" si="38"/>
        <v>0.99155971</v>
      </c>
    </row>
    <row r="519" spans="1:7" ht="13.5">
      <c r="A519" s="9" t="s">
        <v>74</v>
      </c>
      <c r="B519" s="1">
        <f t="shared" si="35"/>
        <v>40121</v>
      </c>
      <c r="C519" s="13">
        <f t="shared" si="36"/>
        <v>0.9583333333333334</v>
      </c>
      <c r="E519" s="6">
        <f t="shared" si="39"/>
        <v>222.52171280555558</v>
      </c>
      <c r="F519" s="5">
        <f t="shared" si="37"/>
        <v>-0.0011079166666666668</v>
      </c>
      <c r="G519" s="14">
        <f t="shared" si="38"/>
        <v>0.99154944</v>
      </c>
    </row>
    <row r="520" spans="1:7" ht="13.5">
      <c r="A520" s="9" t="s">
        <v>75</v>
      </c>
      <c r="B520" s="1">
        <f t="shared" si="35"/>
        <v>40122</v>
      </c>
      <c r="C520" s="13">
        <f t="shared" si="36"/>
        <v>0</v>
      </c>
      <c r="E520" s="6">
        <f t="shared" si="39"/>
        <v>222.5634603611111</v>
      </c>
      <c r="F520" s="5">
        <f t="shared" si="37"/>
        <v>-0.001107361111111111</v>
      </c>
      <c r="G520" s="14">
        <f t="shared" si="38"/>
        <v>0.99153918</v>
      </c>
    </row>
    <row r="521" spans="1:7" ht="13.5">
      <c r="A521" s="9" t="s">
        <v>76</v>
      </c>
      <c r="B521" s="1">
        <f t="shared" si="35"/>
        <v>40122</v>
      </c>
      <c r="C521" s="13">
        <f t="shared" si="36"/>
        <v>0.041666666666666664</v>
      </c>
      <c r="E521" s="6">
        <f t="shared" si="39"/>
        <v>222.6052088611111</v>
      </c>
      <c r="F521" s="5">
        <f t="shared" si="37"/>
        <v>-0.0011067777777777777</v>
      </c>
      <c r="G521" s="14">
        <f t="shared" si="38"/>
        <v>0.99152893</v>
      </c>
    </row>
    <row r="522" spans="1:7" ht="13.5">
      <c r="A522" s="9" t="s">
        <v>77</v>
      </c>
      <c r="B522" s="1">
        <f t="shared" si="35"/>
        <v>40122</v>
      </c>
      <c r="C522" s="13">
        <f t="shared" si="36"/>
        <v>0.08333333333333333</v>
      </c>
      <c r="E522" s="6">
        <f t="shared" si="39"/>
        <v>222.64695833333332</v>
      </c>
      <c r="F522" s="5">
        <f t="shared" si="37"/>
        <v>-0.0011061944444444444</v>
      </c>
      <c r="G522" s="14">
        <f t="shared" si="38"/>
        <v>0.99151868</v>
      </c>
    </row>
    <row r="523" spans="1:7" ht="13.5">
      <c r="A523" s="9" t="s">
        <v>78</v>
      </c>
      <c r="B523" s="1">
        <f t="shared" si="35"/>
        <v>40122</v>
      </c>
      <c r="C523" s="13">
        <f t="shared" si="36"/>
        <v>0.125</v>
      </c>
      <c r="E523" s="6">
        <f t="shared" si="39"/>
        <v>222.68870875000002</v>
      </c>
      <c r="F523" s="5">
        <f t="shared" si="37"/>
        <v>-0.001105611111111111</v>
      </c>
      <c r="G523" s="14">
        <f t="shared" si="38"/>
        <v>0.99150844</v>
      </c>
    </row>
    <row r="524" spans="1:7" ht="13.5">
      <c r="A524" s="9" t="s">
        <v>79</v>
      </c>
      <c r="B524" s="1">
        <f t="shared" si="35"/>
        <v>40122</v>
      </c>
      <c r="C524" s="13">
        <f t="shared" si="36"/>
        <v>0.16666666666666666</v>
      </c>
      <c r="E524" s="6">
        <f t="shared" si="39"/>
        <v>222.7304601111111</v>
      </c>
      <c r="F524" s="5">
        <f t="shared" si="37"/>
        <v>-0.001105</v>
      </c>
      <c r="G524" s="14">
        <f t="shared" si="38"/>
        <v>0.99149821</v>
      </c>
    </row>
    <row r="525" spans="1:7" ht="13.5">
      <c r="A525" s="9" t="s">
        <v>80</v>
      </c>
      <c r="B525" s="1">
        <f t="shared" si="35"/>
        <v>40122</v>
      </c>
      <c r="C525" s="13">
        <f t="shared" si="36"/>
        <v>0.20833333333333334</v>
      </c>
      <c r="E525" s="6">
        <f t="shared" si="39"/>
        <v>222.7722124166667</v>
      </c>
      <c r="F525" s="5">
        <f t="shared" si="37"/>
        <v>-0.001104388888888889</v>
      </c>
      <c r="G525" s="14">
        <f t="shared" si="38"/>
        <v>0.99148798</v>
      </c>
    </row>
    <row r="526" spans="1:7" ht="13.5">
      <c r="A526" s="9" t="s">
        <v>81</v>
      </c>
      <c r="B526" s="1">
        <f t="shared" si="35"/>
        <v>40122</v>
      </c>
      <c r="C526" s="13">
        <f t="shared" si="36"/>
        <v>0.25</v>
      </c>
      <c r="E526" s="6">
        <f t="shared" si="39"/>
        <v>222.81396569444445</v>
      </c>
      <c r="F526" s="5">
        <f t="shared" si="37"/>
        <v>-0.0011037777777777777</v>
      </c>
      <c r="G526" s="14">
        <f t="shared" si="38"/>
        <v>0.99147776</v>
      </c>
    </row>
    <row r="527" spans="1:7" ht="13.5">
      <c r="A527" s="9" t="s">
        <v>82</v>
      </c>
      <c r="B527" s="1">
        <f t="shared" si="35"/>
        <v>40122</v>
      </c>
      <c r="C527" s="13">
        <f t="shared" si="36"/>
        <v>0.2916666666666667</v>
      </c>
      <c r="E527" s="6">
        <f t="shared" si="39"/>
        <v>222.85571991666666</v>
      </c>
      <c r="F527" s="5">
        <f t="shared" si="37"/>
        <v>-0.0011031388888888887</v>
      </c>
      <c r="G527" s="14">
        <f t="shared" si="38"/>
        <v>0.99146755</v>
      </c>
    </row>
    <row r="528" spans="1:7" ht="13.5">
      <c r="A528" s="9" t="s">
        <v>83</v>
      </c>
      <c r="B528" s="1">
        <f aca="true" t="shared" si="40" ref="B528:B591">DATE(FIXED(MID(A528,9,4)),FIXED(MID(A528,4,3)),FIXED(MID(A528,1,3)))</f>
        <v>40122</v>
      </c>
      <c r="C528" s="13">
        <f aca="true" t="shared" si="41" ref="C528:C591">(VALUE(MID(A528,14,2))+VALUE(MID(A528,17,2))/60+VALUE(MID(A528,20,5))/3660)/24</f>
        <v>0.3333333333333333</v>
      </c>
      <c r="E528" s="6">
        <f t="shared" si="39"/>
        <v>222.8974751111111</v>
      </c>
      <c r="F528" s="5">
        <f aca="true" t="shared" si="42" ref="F528:F591">-((VALUE(MID(A528,44,2))+VALUE(MID(A528,47,2))/60+VALUE(MID(A528,50,7))/3600)*(IF(MID(A528,43,1)="-",-1,1)))</f>
        <v>-0.0011024722222222224</v>
      </c>
      <c r="G528" s="14">
        <f aca="true" t="shared" si="43" ref="G528:G591">VALUE(MID(A528,60,11))</f>
        <v>0.99145734</v>
      </c>
    </row>
    <row r="529" spans="1:7" ht="13.5">
      <c r="A529" s="9" t="s">
        <v>84</v>
      </c>
      <c r="B529" s="1">
        <f t="shared" si="40"/>
        <v>40122</v>
      </c>
      <c r="C529" s="13">
        <f t="shared" si="41"/>
        <v>0.375</v>
      </c>
      <c r="E529" s="6">
        <f aca="true" t="shared" si="44" ref="E529:E592">VALUE(MID(A529,27,3))+VALUE(MID(A529,31,2))/60+VALUE(MID(A529,34,7))/3600</f>
        <v>222.93923122222222</v>
      </c>
      <c r="F529" s="5">
        <f t="shared" si="42"/>
        <v>-0.0011018333333333334</v>
      </c>
      <c r="G529" s="14">
        <f t="shared" si="43"/>
        <v>0.99144714</v>
      </c>
    </row>
    <row r="530" spans="1:7" ht="13.5">
      <c r="A530" s="9" t="s">
        <v>85</v>
      </c>
      <c r="B530" s="1">
        <f t="shared" si="40"/>
        <v>40122</v>
      </c>
      <c r="C530" s="13">
        <f t="shared" si="41"/>
        <v>0.4166666666666667</v>
      </c>
      <c r="E530" s="6">
        <f t="shared" si="44"/>
        <v>222.98098833333333</v>
      </c>
      <c r="F530" s="5">
        <f t="shared" si="42"/>
        <v>-0.0011011666666666667</v>
      </c>
      <c r="G530" s="14">
        <f t="shared" si="43"/>
        <v>0.99143695</v>
      </c>
    </row>
    <row r="531" spans="1:7" ht="13.5">
      <c r="A531" s="9" t="s">
        <v>86</v>
      </c>
      <c r="B531" s="1">
        <f t="shared" si="40"/>
        <v>40122</v>
      </c>
      <c r="C531" s="13">
        <f t="shared" si="41"/>
        <v>0.4583333333333333</v>
      </c>
      <c r="E531" s="6">
        <f t="shared" si="44"/>
        <v>223.0227463888889</v>
      </c>
      <c r="F531" s="5">
        <f t="shared" si="42"/>
        <v>-0.0011005000000000001</v>
      </c>
      <c r="G531" s="14">
        <f t="shared" si="43"/>
        <v>0.99142676</v>
      </c>
    </row>
    <row r="532" spans="1:7" ht="13.5">
      <c r="A532" s="9" t="s">
        <v>87</v>
      </c>
      <c r="B532" s="1">
        <f t="shared" si="40"/>
        <v>40122</v>
      </c>
      <c r="C532" s="13">
        <f t="shared" si="41"/>
        <v>0.5</v>
      </c>
      <c r="E532" s="6">
        <f t="shared" si="44"/>
        <v>223.0645053888889</v>
      </c>
      <c r="F532" s="5">
        <f t="shared" si="42"/>
        <v>-0.0010998055555555555</v>
      </c>
      <c r="G532" s="14">
        <f t="shared" si="43"/>
        <v>0.99141658</v>
      </c>
    </row>
    <row r="533" spans="1:7" ht="13.5">
      <c r="A533" s="9" t="s">
        <v>88</v>
      </c>
      <c r="B533" s="1">
        <f t="shared" si="40"/>
        <v>40122</v>
      </c>
      <c r="C533" s="13">
        <f t="shared" si="41"/>
        <v>0.5416666666666666</v>
      </c>
      <c r="E533" s="6">
        <f t="shared" si="44"/>
        <v>223.1062653611111</v>
      </c>
      <c r="F533" s="5">
        <f t="shared" si="42"/>
        <v>-0.001099111111111111</v>
      </c>
      <c r="G533" s="14">
        <f t="shared" si="43"/>
        <v>0.9914064</v>
      </c>
    </row>
    <row r="534" spans="1:7" ht="13.5">
      <c r="A534" s="9" t="s">
        <v>89</v>
      </c>
      <c r="B534" s="1">
        <f t="shared" si="40"/>
        <v>40122</v>
      </c>
      <c r="C534" s="13">
        <f t="shared" si="41"/>
        <v>0.5833333333333334</v>
      </c>
      <c r="E534" s="6">
        <f t="shared" si="44"/>
        <v>223.14802627777777</v>
      </c>
      <c r="F534" s="5">
        <f t="shared" si="42"/>
        <v>-0.001098388888888889</v>
      </c>
      <c r="G534" s="14">
        <f t="shared" si="43"/>
        <v>0.99139624</v>
      </c>
    </row>
    <row r="535" spans="1:7" ht="13.5">
      <c r="A535" s="9" t="s">
        <v>90</v>
      </c>
      <c r="B535" s="1">
        <f t="shared" si="40"/>
        <v>40122</v>
      </c>
      <c r="C535" s="13">
        <f t="shared" si="41"/>
        <v>0.625</v>
      </c>
      <c r="E535" s="6">
        <f t="shared" si="44"/>
        <v>223.18978816666666</v>
      </c>
      <c r="F535" s="5">
        <f t="shared" si="42"/>
        <v>-0.0010976944444444445</v>
      </c>
      <c r="G535" s="14">
        <f t="shared" si="43"/>
        <v>0.99138607</v>
      </c>
    </row>
    <row r="536" spans="1:7" ht="13.5">
      <c r="A536" s="9" t="s">
        <v>91</v>
      </c>
      <c r="B536" s="1">
        <f t="shared" si="40"/>
        <v>40122</v>
      </c>
      <c r="C536" s="13">
        <f t="shared" si="41"/>
        <v>0.6666666666666666</v>
      </c>
      <c r="E536" s="6">
        <f t="shared" si="44"/>
        <v>223.23155102777778</v>
      </c>
      <c r="F536" s="5">
        <f t="shared" si="42"/>
        <v>-0.0010969722222222223</v>
      </c>
      <c r="G536" s="14">
        <f t="shared" si="43"/>
        <v>0.99137592</v>
      </c>
    </row>
    <row r="537" spans="1:7" ht="13.5">
      <c r="A537" s="9" t="s">
        <v>92</v>
      </c>
      <c r="B537" s="1">
        <f t="shared" si="40"/>
        <v>40122</v>
      </c>
      <c r="C537" s="13">
        <f t="shared" si="41"/>
        <v>0.7083333333333334</v>
      </c>
      <c r="E537" s="6">
        <f t="shared" si="44"/>
        <v>223.27331483333336</v>
      </c>
      <c r="F537" s="5">
        <f t="shared" si="42"/>
        <v>-0.0010962222222222222</v>
      </c>
      <c r="G537" s="14">
        <f t="shared" si="43"/>
        <v>0.99136577</v>
      </c>
    </row>
    <row r="538" spans="1:7" ht="13.5">
      <c r="A538" s="9" t="s">
        <v>93</v>
      </c>
      <c r="B538" s="1">
        <f t="shared" si="40"/>
        <v>40122</v>
      </c>
      <c r="C538" s="13">
        <f t="shared" si="41"/>
        <v>0.75</v>
      </c>
      <c r="E538" s="6">
        <f t="shared" si="44"/>
        <v>223.31507961111112</v>
      </c>
      <c r="F538" s="5">
        <f t="shared" si="42"/>
        <v>-0.0010955</v>
      </c>
      <c r="G538" s="14">
        <f t="shared" si="43"/>
        <v>0.99135563</v>
      </c>
    </row>
    <row r="539" spans="1:7" ht="13.5">
      <c r="A539" s="9" t="s">
        <v>94</v>
      </c>
      <c r="B539" s="1">
        <f t="shared" si="40"/>
        <v>40122</v>
      </c>
      <c r="C539" s="13">
        <f t="shared" si="41"/>
        <v>0.7916666666666666</v>
      </c>
      <c r="E539" s="6">
        <f t="shared" si="44"/>
        <v>223.3568453611111</v>
      </c>
      <c r="F539" s="5">
        <f t="shared" si="42"/>
        <v>-0.00109475</v>
      </c>
      <c r="G539" s="14">
        <f t="shared" si="43"/>
        <v>0.99134549</v>
      </c>
    </row>
    <row r="540" spans="1:7" ht="13.5">
      <c r="A540" s="9" t="s">
        <v>95</v>
      </c>
      <c r="B540" s="1">
        <f t="shared" si="40"/>
        <v>40122</v>
      </c>
      <c r="C540" s="13">
        <f t="shared" si="41"/>
        <v>0.8333333333333334</v>
      </c>
      <c r="E540" s="6">
        <f t="shared" si="44"/>
        <v>223.39861208333332</v>
      </c>
      <c r="F540" s="5">
        <f t="shared" si="42"/>
        <v>-0.001093972222222222</v>
      </c>
      <c r="G540" s="14">
        <f t="shared" si="43"/>
        <v>0.99133536</v>
      </c>
    </row>
    <row r="541" spans="1:7" ht="13.5">
      <c r="A541" s="9" t="s">
        <v>96</v>
      </c>
      <c r="B541" s="1">
        <f t="shared" si="40"/>
        <v>40122</v>
      </c>
      <c r="C541" s="13">
        <f t="shared" si="41"/>
        <v>0.875</v>
      </c>
      <c r="E541" s="6">
        <f t="shared" si="44"/>
        <v>223.44037975</v>
      </c>
      <c r="F541" s="5">
        <f t="shared" si="42"/>
        <v>-0.0010931944444444446</v>
      </c>
      <c r="G541" s="14">
        <f t="shared" si="43"/>
        <v>0.99132524</v>
      </c>
    </row>
    <row r="542" spans="1:7" ht="13.5">
      <c r="A542" s="9" t="s">
        <v>97</v>
      </c>
      <c r="B542" s="1">
        <f t="shared" si="40"/>
        <v>40122</v>
      </c>
      <c r="C542" s="13">
        <f t="shared" si="41"/>
        <v>0.9166666666666666</v>
      </c>
      <c r="E542" s="6">
        <f t="shared" si="44"/>
        <v>223.48214841666666</v>
      </c>
      <c r="F542" s="5">
        <f t="shared" si="42"/>
        <v>-0.0010924444444444445</v>
      </c>
      <c r="G542" s="14">
        <f t="shared" si="43"/>
        <v>0.99131512</v>
      </c>
    </row>
    <row r="543" spans="1:7" ht="13.5">
      <c r="A543" s="9" t="s">
        <v>98</v>
      </c>
      <c r="B543" s="1">
        <f t="shared" si="40"/>
        <v>40122</v>
      </c>
      <c r="C543" s="13">
        <f t="shared" si="41"/>
        <v>0.9583333333333334</v>
      </c>
      <c r="E543" s="6">
        <f t="shared" si="44"/>
        <v>223.5239180277778</v>
      </c>
      <c r="F543" s="5">
        <f t="shared" si="42"/>
        <v>-0.001091638888888889</v>
      </c>
      <c r="G543" s="14">
        <f t="shared" si="43"/>
        <v>0.99130501</v>
      </c>
    </row>
    <row r="544" spans="1:7" ht="13.5">
      <c r="A544" s="9" t="s">
        <v>99</v>
      </c>
      <c r="B544" s="1">
        <f t="shared" si="40"/>
        <v>40123</v>
      </c>
      <c r="C544" s="13">
        <f t="shared" si="41"/>
        <v>0</v>
      </c>
      <c r="E544" s="6">
        <f t="shared" si="44"/>
        <v>223.5656886111111</v>
      </c>
      <c r="F544" s="5">
        <f t="shared" si="42"/>
        <v>-0.001090861111111111</v>
      </c>
      <c r="G544" s="14">
        <f t="shared" si="43"/>
        <v>0.99129491</v>
      </c>
    </row>
    <row r="545" spans="1:7" ht="13.5">
      <c r="A545" s="9" t="s">
        <v>100</v>
      </c>
      <c r="B545" s="1">
        <f t="shared" si="40"/>
        <v>40123</v>
      </c>
      <c r="C545" s="13">
        <f t="shared" si="41"/>
        <v>0.041666666666666664</v>
      </c>
      <c r="E545" s="6">
        <f t="shared" si="44"/>
        <v>223.60746016666667</v>
      </c>
      <c r="F545" s="5">
        <f t="shared" si="42"/>
        <v>-0.0010900555555555555</v>
      </c>
      <c r="G545" s="14">
        <f t="shared" si="43"/>
        <v>0.99128481</v>
      </c>
    </row>
    <row r="546" spans="1:7" ht="13.5">
      <c r="A546" s="9" t="s">
        <v>101</v>
      </c>
      <c r="B546" s="1">
        <f t="shared" si="40"/>
        <v>40123</v>
      </c>
      <c r="C546" s="13">
        <f t="shared" si="41"/>
        <v>0.08333333333333333</v>
      </c>
      <c r="E546" s="6">
        <f t="shared" si="44"/>
        <v>223.64923269444444</v>
      </c>
      <c r="F546" s="5">
        <f t="shared" si="42"/>
        <v>-0.00108925</v>
      </c>
      <c r="G546" s="14">
        <f t="shared" si="43"/>
        <v>0.99127472</v>
      </c>
    </row>
    <row r="547" spans="1:7" ht="13.5">
      <c r="A547" s="9" t="s">
        <v>102</v>
      </c>
      <c r="B547" s="1">
        <f t="shared" si="40"/>
        <v>40123</v>
      </c>
      <c r="C547" s="13">
        <f t="shared" si="41"/>
        <v>0.125</v>
      </c>
      <c r="E547" s="6">
        <f t="shared" si="44"/>
        <v>223.69100619444444</v>
      </c>
      <c r="F547" s="5">
        <f t="shared" si="42"/>
        <v>-0.0010884166666666666</v>
      </c>
      <c r="G547" s="14">
        <f t="shared" si="43"/>
        <v>0.99126464</v>
      </c>
    </row>
    <row r="548" spans="1:7" ht="13.5">
      <c r="A548" s="9" t="s">
        <v>103</v>
      </c>
      <c r="B548" s="1">
        <f t="shared" si="40"/>
        <v>40123</v>
      </c>
      <c r="C548" s="13">
        <f t="shared" si="41"/>
        <v>0.16666666666666666</v>
      </c>
      <c r="E548" s="6">
        <f t="shared" si="44"/>
        <v>223.73278066666666</v>
      </c>
      <c r="F548" s="5">
        <f t="shared" si="42"/>
        <v>-0.001087611111111111</v>
      </c>
      <c r="G548" s="14">
        <f t="shared" si="43"/>
        <v>0.99125456</v>
      </c>
    </row>
    <row r="549" spans="1:7" ht="13.5">
      <c r="A549" s="9" t="s">
        <v>104</v>
      </c>
      <c r="B549" s="1">
        <f t="shared" si="40"/>
        <v>40123</v>
      </c>
      <c r="C549" s="13">
        <f t="shared" si="41"/>
        <v>0.20833333333333334</v>
      </c>
      <c r="E549" s="6">
        <f t="shared" si="44"/>
        <v>223.77455611111114</v>
      </c>
      <c r="F549" s="5">
        <f t="shared" si="42"/>
        <v>-0.0010867777777777777</v>
      </c>
      <c r="G549" s="14">
        <f t="shared" si="43"/>
        <v>0.99124449</v>
      </c>
    </row>
    <row r="550" spans="1:7" ht="13.5">
      <c r="A550" s="9" t="s">
        <v>105</v>
      </c>
      <c r="B550" s="1">
        <f t="shared" si="40"/>
        <v>40123</v>
      </c>
      <c r="C550" s="13">
        <f t="shared" si="41"/>
        <v>0.25</v>
      </c>
      <c r="E550" s="6">
        <f t="shared" si="44"/>
        <v>223.8163325277778</v>
      </c>
      <c r="F550" s="5">
        <f t="shared" si="42"/>
        <v>-0.0010859166666666667</v>
      </c>
      <c r="G550" s="14">
        <f t="shared" si="43"/>
        <v>0.99123442</v>
      </c>
    </row>
    <row r="551" spans="1:7" ht="13.5">
      <c r="A551" s="9" t="s">
        <v>106</v>
      </c>
      <c r="B551" s="1">
        <f t="shared" si="40"/>
        <v>40123</v>
      </c>
      <c r="C551" s="13">
        <f t="shared" si="41"/>
        <v>0.2916666666666667</v>
      </c>
      <c r="E551" s="6">
        <f t="shared" si="44"/>
        <v>223.85810991666665</v>
      </c>
      <c r="F551" s="5">
        <f t="shared" si="42"/>
        <v>-0.0010850833333333333</v>
      </c>
      <c r="G551" s="14">
        <f t="shared" si="43"/>
        <v>0.99122436</v>
      </c>
    </row>
    <row r="552" spans="1:7" ht="13.5">
      <c r="A552" s="9" t="s">
        <v>107</v>
      </c>
      <c r="B552" s="1">
        <f t="shared" si="40"/>
        <v>40123</v>
      </c>
      <c r="C552" s="13">
        <f t="shared" si="41"/>
        <v>0.3333333333333333</v>
      </c>
      <c r="E552" s="6">
        <f t="shared" si="44"/>
        <v>223.89988827777776</v>
      </c>
      <c r="F552" s="5">
        <f t="shared" si="42"/>
        <v>-0.0010842222222222223</v>
      </c>
      <c r="G552" s="14">
        <f t="shared" si="43"/>
        <v>0.99121431</v>
      </c>
    </row>
    <row r="553" spans="1:7" ht="13.5">
      <c r="A553" s="9" t="s">
        <v>108</v>
      </c>
      <c r="B553" s="1">
        <f t="shared" si="40"/>
        <v>40123</v>
      </c>
      <c r="C553" s="13">
        <f t="shared" si="41"/>
        <v>0.375</v>
      </c>
      <c r="E553" s="6">
        <f t="shared" si="44"/>
        <v>223.9416676388889</v>
      </c>
      <c r="F553" s="5">
        <f t="shared" si="42"/>
        <v>-0.0010833611111111111</v>
      </c>
      <c r="G553" s="14">
        <f t="shared" si="43"/>
        <v>0.99120426</v>
      </c>
    </row>
    <row r="554" spans="1:7" ht="13.5">
      <c r="A554" s="9" t="s">
        <v>109</v>
      </c>
      <c r="B554" s="1">
        <f t="shared" si="40"/>
        <v>40123</v>
      </c>
      <c r="C554" s="13">
        <f t="shared" si="41"/>
        <v>0.4166666666666667</v>
      </c>
      <c r="E554" s="6">
        <f t="shared" si="44"/>
        <v>223.98344794444444</v>
      </c>
      <c r="F554" s="5">
        <f t="shared" si="42"/>
        <v>-0.0010825</v>
      </c>
      <c r="G554" s="14">
        <f t="shared" si="43"/>
        <v>0.99119422</v>
      </c>
    </row>
    <row r="555" spans="1:7" ht="13.5">
      <c r="A555" s="9" t="s">
        <v>110</v>
      </c>
      <c r="B555" s="1">
        <f t="shared" si="40"/>
        <v>40123</v>
      </c>
      <c r="C555" s="13">
        <f t="shared" si="41"/>
        <v>0.4583333333333333</v>
      </c>
      <c r="E555" s="6">
        <f t="shared" si="44"/>
        <v>224.02522925000002</v>
      </c>
      <c r="F555" s="5">
        <f t="shared" si="42"/>
        <v>-0.001081611111111111</v>
      </c>
      <c r="G555" s="14">
        <f t="shared" si="43"/>
        <v>0.99118419</v>
      </c>
    </row>
    <row r="556" spans="1:7" ht="13.5">
      <c r="A556" s="9" t="s">
        <v>111</v>
      </c>
      <c r="B556" s="1">
        <f t="shared" si="40"/>
        <v>40123</v>
      </c>
      <c r="C556" s="13">
        <f t="shared" si="41"/>
        <v>0.5</v>
      </c>
      <c r="E556" s="6">
        <f t="shared" si="44"/>
        <v>224.06701152777777</v>
      </c>
      <c r="F556" s="5">
        <f t="shared" si="42"/>
        <v>-0.00108075</v>
      </c>
      <c r="G556" s="14">
        <f t="shared" si="43"/>
        <v>0.99117416</v>
      </c>
    </row>
    <row r="557" spans="1:7" ht="13.5">
      <c r="A557" s="9" t="s">
        <v>112</v>
      </c>
      <c r="B557" s="1">
        <f t="shared" si="40"/>
        <v>40123</v>
      </c>
      <c r="C557" s="13">
        <f t="shared" si="41"/>
        <v>0.5416666666666666</v>
      </c>
      <c r="E557" s="6">
        <f t="shared" si="44"/>
        <v>224.10879480555556</v>
      </c>
      <c r="F557" s="5">
        <f t="shared" si="42"/>
        <v>-0.001079861111111111</v>
      </c>
      <c r="G557" s="14">
        <f t="shared" si="43"/>
        <v>0.99116414</v>
      </c>
    </row>
    <row r="558" spans="1:7" ht="13.5">
      <c r="A558" s="9" t="s">
        <v>113</v>
      </c>
      <c r="B558" s="1">
        <f t="shared" si="40"/>
        <v>40123</v>
      </c>
      <c r="C558" s="13">
        <f t="shared" si="41"/>
        <v>0.5833333333333334</v>
      </c>
      <c r="E558" s="6">
        <f t="shared" si="44"/>
        <v>224.15057902777778</v>
      </c>
      <c r="F558" s="5">
        <f t="shared" si="42"/>
        <v>-0.0010789444444444444</v>
      </c>
      <c r="G558" s="14">
        <f t="shared" si="43"/>
        <v>0.99115413</v>
      </c>
    </row>
    <row r="559" spans="1:7" ht="13.5">
      <c r="A559" s="9" t="s">
        <v>114</v>
      </c>
      <c r="B559" s="1">
        <f t="shared" si="40"/>
        <v>40123</v>
      </c>
      <c r="C559" s="13">
        <f t="shared" si="41"/>
        <v>0.625</v>
      </c>
      <c r="E559" s="6">
        <f t="shared" si="44"/>
        <v>224.19236425</v>
      </c>
      <c r="F559" s="5">
        <f t="shared" si="42"/>
        <v>-0.0010780555555555554</v>
      </c>
      <c r="G559" s="14">
        <f t="shared" si="43"/>
        <v>0.99114412</v>
      </c>
    </row>
    <row r="560" spans="1:7" ht="13.5">
      <c r="A560" s="9" t="s">
        <v>115</v>
      </c>
      <c r="B560" s="1">
        <f t="shared" si="40"/>
        <v>40123</v>
      </c>
      <c r="C560" s="13">
        <f t="shared" si="41"/>
        <v>0.6666666666666666</v>
      </c>
      <c r="E560" s="6">
        <f t="shared" si="44"/>
        <v>224.23415044444442</v>
      </c>
      <c r="F560" s="5">
        <f t="shared" si="42"/>
        <v>-0.0010771388888888888</v>
      </c>
      <c r="G560" s="14">
        <f t="shared" si="43"/>
        <v>0.99113411</v>
      </c>
    </row>
    <row r="561" spans="1:7" ht="13.5">
      <c r="A561" s="9" t="s">
        <v>116</v>
      </c>
      <c r="B561" s="1">
        <f t="shared" si="40"/>
        <v>40123</v>
      </c>
      <c r="C561" s="13">
        <f t="shared" si="41"/>
        <v>0.7083333333333334</v>
      </c>
      <c r="E561" s="6">
        <f t="shared" si="44"/>
        <v>224.2759376388889</v>
      </c>
      <c r="F561" s="5">
        <f t="shared" si="42"/>
        <v>-0.00107625</v>
      </c>
      <c r="G561" s="14">
        <f t="shared" si="43"/>
        <v>0.99112412</v>
      </c>
    </row>
    <row r="562" spans="1:7" ht="13.5">
      <c r="A562" s="9" t="s">
        <v>117</v>
      </c>
      <c r="B562" s="1">
        <f t="shared" si="40"/>
        <v>40123</v>
      </c>
      <c r="C562" s="13">
        <f t="shared" si="41"/>
        <v>0.75</v>
      </c>
      <c r="E562" s="6">
        <f t="shared" si="44"/>
        <v>224.31772580555554</v>
      </c>
      <c r="F562" s="5">
        <f t="shared" si="42"/>
        <v>-0.0010753333333333333</v>
      </c>
      <c r="G562" s="14">
        <f t="shared" si="43"/>
        <v>0.99111413</v>
      </c>
    </row>
    <row r="563" spans="1:7" ht="13.5">
      <c r="A563" s="9" t="s">
        <v>118</v>
      </c>
      <c r="B563" s="1">
        <f t="shared" si="40"/>
        <v>40123</v>
      </c>
      <c r="C563" s="13">
        <f t="shared" si="41"/>
        <v>0.7916666666666666</v>
      </c>
      <c r="E563" s="6">
        <f t="shared" si="44"/>
        <v>224.35951494444444</v>
      </c>
      <c r="F563" s="5">
        <f t="shared" si="42"/>
        <v>-0.0010743888888888888</v>
      </c>
      <c r="G563" s="14">
        <f t="shared" si="43"/>
        <v>0.99110414</v>
      </c>
    </row>
    <row r="564" spans="1:7" ht="13.5">
      <c r="A564" s="9" t="s">
        <v>119</v>
      </c>
      <c r="B564" s="1">
        <f t="shared" si="40"/>
        <v>40123</v>
      </c>
      <c r="C564" s="13">
        <f t="shared" si="41"/>
        <v>0.8333333333333334</v>
      </c>
      <c r="E564" s="6">
        <f t="shared" si="44"/>
        <v>224.40130508333334</v>
      </c>
      <c r="F564" s="5">
        <f t="shared" si="42"/>
        <v>-0.0010734722222222222</v>
      </c>
      <c r="G564" s="14">
        <f t="shared" si="43"/>
        <v>0.99109417</v>
      </c>
    </row>
    <row r="565" spans="1:7" ht="13.5">
      <c r="A565" s="9" t="s">
        <v>120</v>
      </c>
      <c r="B565" s="1">
        <f t="shared" si="40"/>
        <v>40123</v>
      </c>
      <c r="C565" s="13">
        <f t="shared" si="41"/>
        <v>0.875</v>
      </c>
      <c r="E565" s="6">
        <f t="shared" si="44"/>
        <v>224.44309619444445</v>
      </c>
      <c r="F565" s="5">
        <f t="shared" si="42"/>
        <v>-0.0010725555555555555</v>
      </c>
      <c r="G565" s="14">
        <f t="shared" si="43"/>
        <v>0.99108419</v>
      </c>
    </row>
    <row r="566" spans="1:7" ht="13.5">
      <c r="A566" s="9" t="s">
        <v>121</v>
      </c>
      <c r="B566" s="1">
        <f t="shared" si="40"/>
        <v>40123</v>
      </c>
      <c r="C566" s="13">
        <f t="shared" si="41"/>
        <v>0.9166666666666666</v>
      </c>
      <c r="E566" s="6">
        <f t="shared" si="44"/>
        <v>224.48488830555553</v>
      </c>
      <c r="F566" s="5">
        <f t="shared" si="42"/>
        <v>-0.001071611111111111</v>
      </c>
      <c r="G566" s="14">
        <f t="shared" si="43"/>
        <v>0.99107423</v>
      </c>
    </row>
    <row r="567" spans="1:7" ht="13.5">
      <c r="A567" s="9" t="s">
        <v>122</v>
      </c>
      <c r="B567" s="1">
        <f t="shared" si="40"/>
        <v>40123</v>
      </c>
      <c r="C567" s="13">
        <f t="shared" si="41"/>
        <v>0.9583333333333334</v>
      </c>
      <c r="E567" s="6">
        <f t="shared" si="44"/>
        <v>224.5266813888889</v>
      </c>
      <c r="F567" s="5">
        <f t="shared" si="42"/>
        <v>-0.0010706666666666666</v>
      </c>
      <c r="G567" s="14">
        <f t="shared" si="43"/>
        <v>0.99106427</v>
      </c>
    </row>
    <row r="568" spans="1:7" ht="13.5">
      <c r="A568" s="9" t="s">
        <v>123</v>
      </c>
      <c r="B568" s="1">
        <f t="shared" si="40"/>
        <v>40124</v>
      </c>
      <c r="C568" s="13">
        <f t="shared" si="41"/>
        <v>0</v>
      </c>
      <c r="E568" s="6">
        <f t="shared" si="44"/>
        <v>224.56847547222222</v>
      </c>
      <c r="F568" s="5">
        <f t="shared" si="42"/>
        <v>-0.0010697222222222221</v>
      </c>
      <c r="G568" s="14">
        <f t="shared" si="43"/>
        <v>0.99105431</v>
      </c>
    </row>
    <row r="569" spans="1:7" ht="13.5">
      <c r="A569" s="9" t="s">
        <v>124</v>
      </c>
      <c r="B569" s="1">
        <f t="shared" si="40"/>
        <v>40124</v>
      </c>
      <c r="C569" s="13">
        <f t="shared" si="41"/>
        <v>0.041666666666666664</v>
      </c>
      <c r="E569" s="6">
        <f t="shared" si="44"/>
        <v>224.61027052777777</v>
      </c>
      <c r="F569" s="5">
        <f t="shared" si="42"/>
        <v>-0.0010687777777777777</v>
      </c>
      <c r="G569" s="14">
        <f t="shared" si="43"/>
        <v>0.99104437</v>
      </c>
    </row>
    <row r="570" spans="1:7" ht="13.5">
      <c r="A570" s="9" t="s">
        <v>125</v>
      </c>
      <c r="B570" s="1">
        <f t="shared" si="40"/>
        <v>40124</v>
      </c>
      <c r="C570" s="13">
        <f t="shared" si="41"/>
        <v>0.08333333333333333</v>
      </c>
      <c r="E570" s="6">
        <f t="shared" si="44"/>
        <v>224.65206655555556</v>
      </c>
      <c r="F570" s="5">
        <f t="shared" si="42"/>
        <v>-0.0010678055555555556</v>
      </c>
      <c r="G570" s="14">
        <f t="shared" si="43"/>
        <v>0.99103443</v>
      </c>
    </row>
    <row r="571" spans="1:7" ht="13.5">
      <c r="A571" s="9" t="s">
        <v>126</v>
      </c>
      <c r="B571" s="1">
        <f t="shared" si="40"/>
        <v>40124</v>
      </c>
      <c r="C571" s="13">
        <f t="shared" si="41"/>
        <v>0.125</v>
      </c>
      <c r="E571" s="6">
        <f t="shared" si="44"/>
        <v>224.6938636111111</v>
      </c>
      <c r="F571" s="5">
        <f t="shared" si="42"/>
        <v>-0.001066861111111111</v>
      </c>
      <c r="G571" s="14">
        <f t="shared" si="43"/>
        <v>0.99102449</v>
      </c>
    </row>
    <row r="572" spans="1:7" ht="13.5">
      <c r="A572" s="9" t="s">
        <v>127</v>
      </c>
      <c r="B572" s="1">
        <f t="shared" si="40"/>
        <v>40124</v>
      </c>
      <c r="C572" s="13">
        <f t="shared" si="41"/>
        <v>0.16666666666666666</v>
      </c>
      <c r="E572" s="6">
        <f t="shared" si="44"/>
        <v>224.73566161111108</v>
      </c>
      <c r="F572" s="5">
        <f t="shared" si="42"/>
        <v>-0.001065888888888889</v>
      </c>
      <c r="G572" s="14">
        <f t="shared" si="43"/>
        <v>0.99101456</v>
      </c>
    </row>
    <row r="573" spans="1:7" ht="13.5">
      <c r="A573" s="9" t="s">
        <v>128</v>
      </c>
      <c r="B573" s="1">
        <f t="shared" si="40"/>
        <v>40124</v>
      </c>
      <c r="C573" s="13">
        <f t="shared" si="41"/>
        <v>0.20833333333333334</v>
      </c>
      <c r="E573" s="6">
        <f t="shared" si="44"/>
        <v>224.7774606388889</v>
      </c>
      <c r="F573" s="5">
        <f t="shared" si="42"/>
        <v>-0.0010649166666666667</v>
      </c>
      <c r="G573" s="14">
        <f t="shared" si="43"/>
        <v>0.99100464</v>
      </c>
    </row>
    <row r="574" spans="1:7" ht="13.5">
      <c r="A574" s="9" t="s">
        <v>129</v>
      </c>
      <c r="B574" s="1">
        <f t="shared" si="40"/>
        <v>40124</v>
      </c>
      <c r="C574" s="13">
        <f t="shared" si="41"/>
        <v>0.25</v>
      </c>
      <c r="E574" s="6">
        <f t="shared" si="44"/>
        <v>224.8192606388889</v>
      </c>
      <c r="F574" s="5">
        <f t="shared" si="42"/>
        <v>-0.0010639444444444444</v>
      </c>
      <c r="G574" s="14">
        <f t="shared" si="43"/>
        <v>0.99099472</v>
      </c>
    </row>
    <row r="575" spans="1:7" ht="13.5">
      <c r="A575" s="9" t="s">
        <v>130</v>
      </c>
      <c r="B575" s="1">
        <f t="shared" si="40"/>
        <v>40124</v>
      </c>
      <c r="C575" s="13">
        <f t="shared" si="41"/>
        <v>0.2916666666666667</v>
      </c>
      <c r="E575" s="6">
        <f t="shared" si="44"/>
        <v>224.8610616111111</v>
      </c>
      <c r="F575" s="5">
        <f t="shared" si="42"/>
        <v>-0.0010629722222222223</v>
      </c>
      <c r="G575" s="14">
        <f t="shared" si="43"/>
        <v>0.99098481</v>
      </c>
    </row>
    <row r="576" spans="1:7" ht="13.5">
      <c r="A576" s="9" t="s">
        <v>131</v>
      </c>
      <c r="B576" s="1">
        <f t="shared" si="40"/>
        <v>40124</v>
      </c>
      <c r="C576" s="13">
        <f t="shared" si="41"/>
        <v>0.3333333333333333</v>
      </c>
      <c r="E576" s="6">
        <f t="shared" si="44"/>
        <v>224.90286358333333</v>
      </c>
      <c r="F576" s="5">
        <f t="shared" si="42"/>
        <v>-0.001062</v>
      </c>
      <c r="G576" s="14">
        <f t="shared" si="43"/>
        <v>0.9909749</v>
      </c>
    </row>
    <row r="577" spans="1:7" ht="13.5">
      <c r="A577" s="9" t="s">
        <v>132</v>
      </c>
      <c r="B577" s="1">
        <f t="shared" si="40"/>
        <v>40124</v>
      </c>
      <c r="C577" s="13">
        <f t="shared" si="41"/>
        <v>0.375</v>
      </c>
      <c r="E577" s="6">
        <f t="shared" si="44"/>
        <v>224.94466655555556</v>
      </c>
      <c r="F577" s="5">
        <f t="shared" si="42"/>
        <v>-0.0010610277777777777</v>
      </c>
      <c r="G577" s="14">
        <f t="shared" si="43"/>
        <v>0.990965</v>
      </c>
    </row>
    <row r="578" spans="1:7" ht="13.5">
      <c r="A578" s="9" t="s">
        <v>133</v>
      </c>
      <c r="B578" s="1">
        <f t="shared" si="40"/>
        <v>40124</v>
      </c>
      <c r="C578" s="13">
        <f t="shared" si="41"/>
        <v>0.4166666666666667</v>
      </c>
      <c r="E578" s="6">
        <f t="shared" si="44"/>
        <v>224.98647052777775</v>
      </c>
      <c r="F578" s="5">
        <f t="shared" si="42"/>
        <v>-0.0010600277777777778</v>
      </c>
      <c r="G578" s="14">
        <f t="shared" si="43"/>
        <v>0.99095511</v>
      </c>
    </row>
    <row r="579" spans="1:7" ht="13.5">
      <c r="A579" s="9" t="s">
        <v>134</v>
      </c>
      <c r="B579" s="1">
        <f t="shared" si="40"/>
        <v>40124</v>
      </c>
      <c r="C579" s="13">
        <f t="shared" si="41"/>
        <v>0.4583333333333333</v>
      </c>
      <c r="E579" s="6">
        <f t="shared" si="44"/>
        <v>225.02827547222225</v>
      </c>
      <c r="F579" s="5">
        <f t="shared" si="42"/>
        <v>-0.0010590555555555557</v>
      </c>
      <c r="G579" s="14">
        <f t="shared" si="43"/>
        <v>0.99094522</v>
      </c>
    </row>
    <row r="580" spans="1:7" ht="13.5">
      <c r="A580" s="9" t="s">
        <v>135</v>
      </c>
      <c r="B580" s="1">
        <f t="shared" si="40"/>
        <v>40124</v>
      </c>
      <c r="C580" s="13">
        <f t="shared" si="41"/>
        <v>0.5</v>
      </c>
      <c r="E580" s="6">
        <f t="shared" si="44"/>
        <v>225.07008141666665</v>
      </c>
      <c r="F580" s="5">
        <f t="shared" si="42"/>
        <v>-0.0010580555555555556</v>
      </c>
      <c r="G580" s="14">
        <f t="shared" si="43"/>
        <v>0.99093534</v>
      </c>
    </row>
    <row r="581" spans="1:7" ht="13.5">
      <c r="A581" s="9" t="s">
        <v>136</v>
      </c>
      <c r="B581" s="1">
        <f t="shared" si="40"/>
        <v>40124</v>
      </c>
      <c r="C581" s="13">
        <f t="shared" si="41"/>
        <v>0.5416666666666666</v>
      </c>
      <c r="E581" s="6">
        <f t="shared" si="44"/>
        <v>225.1118883611111</v>
      </c>
      <c r="F581" s="5">
        <f t="shared" si="42"/>
        <v>-0.0010570555555555557</v>
      </c>
      <c r="G581" s="14">
        <f t="shared" si="43"/>
        <v>0.99092547</v>
      </c>
    </row>
    <row r="582" spans="1:7" ht="13.5">
      <c r="A582" s="9" t="s">
        <v>137</v>
      </c>
      <c r="B582" s="1">
        <f t="shared" si="40"/>
        <v>40124</v>
      </c>
      <c r="C582" s="13">
        <f t="shared" si="41"/>
        <v>0.5833333333333334</v>
      </c>
      <c r="E582" s="6">
        <f t="shared" si="44"/>
        <v>225.15369627777778</v>
      </c>
      <c r="F582" s="5">
        <f t="shared" si="42"/>
        <v>-0.0010560833333333334</v>
      </c>
      <c r="G582" s="14">
        <f t="shared" si="43"/>
        <v>0.9909156</v>
      </c>
    </row>
    <row r="583" spans="1:7" ht="13.5">
      <c r="A583" s="9" t="s">
        <v>138</v>
      </c>
      <c r="B583" s="1">
        <f t="shared" si="40"/>
        <v>40124</v>
      </c>
      <c r="C583" s="13">
        <f t="shared" si="41"/>
        <v>0.625</v>
      </c>
      <c r="E583" s="6">
        <f t="shared" si="44"/>
        <v>225.19550519444445</v>
      </c>
      <c r="F583" s="5">
        <f t="shared" si="42"/>
        <v>-0.0010550833333333332</v>
      </c>
      <c r="G583" s="14">
        <f t="shared" si="43"/>
        <v>0.99090573</v>
      </c>
    </row>
    <row r="584" spans="1:7" ht="13.5">
      <c r="A584" s="9" t="s">
        <v>139</v>
      </c>
      <c r="B584" s="1">
        <f t="shared" si="40"/>
        <v>40124</v>
      </c>
      <c r="C584" s="13">
        <f t="shared" si="41"/>
        <v>0.6666666666666666</v>
      </c>
      <c r="E584" s="6">
        <f t="shared" si="44"/>
        <v>225.2373151111111</v>
      </c>
      <c r="F584" s="5">
        <f t="shared" si="42"/>
        <v>-0.0010540833333333333</v>
      </c>
      <c r="G584" s="14">
        <f t="shared" si="43"/>
        <v>0.99089587</v>
      </c>
    </row>
    <row r="585" spans="1:7" ht="13.5">
      <c r="A585" s="9" t="s">
        <v>140</v>
      </c>
      <c r="B585" s="1">
        <f t="shared" si="40"/>
        <v>40124</v>
      </c>
      <c r="C585" s="13">
        <f t="shared" si="41"/>
        <v>0.7083333333333334</v>
      </c>
      <c r="E585" s="6">
        <f t="shared" si="44"/>
        <v>225.27912602777778</v>
      </c>
      <c r="F585" s="5">
        <f t="shared" si="42"/>
        <v>-0.0010530833333333334</v>
      </c>
      <c r="G585" s="14">
        <f t="shared" si="43"/>
        <v>0.99088602</v>
      </c>
    </row>
    <row r="586" spans="1:7" ht="13.5">
      <c r="A586" s="9" t="s">
        <v>141</v>
      </c>
      <c r="B586" s="1">
        <f t="shared" si="40"/>
        <v>40124</v>
      </c>
      <c r="C586" s="13">
        <f t="shared" si="41"/>
        <v>0.75</v>
      </c>
      <c r="E586" s="6">
        <f t="shared" si="44"/>
        <v>225.32093791666665</v>
      </c>
      <c r="F586" s="5">
        <f t="shared" si="42"/>
        <v>-0.0010520833333333333</v>
      </c>
      <c r="G586" s="14">
        <f t="shared" si="43"/>
        <v>0.99087618</v>
      </c>
    </row>
    <row r="587" spans="1:7" ht="13.5">
      <c r="A587" s="9" t="s">
        <v>142</v>
      </c>
      <c r="B587" s="1">
        <f t="shared" si="40"/>
        <v>40124</v>
      </c>
      <c r="C587" s="13">
        <f t="shared" si="41"/>
        <v>0.7916666666666666</v>
      </c>
      <c r="E587" s="6">
        <f t="shared" si="44"/>
        <v>225.36275080555555</v>
      </c>
      <c r="F587" s="5">
        <f t="shared" si="42"/>
        <v>-0.0010510833333333333</v>
      </c>
      <c r="G587" s="14">
        <f t="shared" si="43"/>
        <v>0.99086633</v>
      </c>
    </row>
    <row r="588" spans="1:7" ht="13.5">
      <c r="A588" s="9" t="s">
        <v>143</v>
      </c>
      <c r="B588" s="1">
        <f t="shared" si="40"/>
        <v>40124</v>
      </c>
      <c r="C588" s="13">
        <f t="shared" si="41"/>
        <v>0.8333333333333334</v>
      </c>
      <c r="E588" s="6">
        <f t="shared" si="44"/>
        <v>225.40456469444445</v>
      </c>
      <c r="F588" s="5">
        <f t="shared" si="42"/>
        <v>-0.0010500555555555556</v>
      </c>
      <c r="G588" s="14">
        <f t="shared" si="43"/>
        <v>0.9908565</v>
      </c>
    </row>
    <row r="589" spans="1:7" ht="13.5">
      <c r="A589" s="9" t="s">
        <v>144</v>
      </c>
      <c r="B589" s="1">
        <f t="shared" si="40"/>
        <v>40124</v>
      </c>
      <c r="C589" s="13">
        <f t="shared" si="41"/>
        <v>0.875</v>
      </c>
      <c r="E589" s="6">
        <f t="shared" si="44"/>
        <v>225.44637958333334</v>
      </c>
      <c r="F589" s="5">
        <f t="shared" si="42"/>
        <v>-0.0010490555555555557</v>
      </c>
      <c r="G589" s="14">
        <f t="shared" si="43"/>
        <v>0.99084667</v>
      </c>
    </row>
    <row r="590" spans="1:7" ht="13.5">
      <c r="A590" s="9" t="s">
        <v>145</v>
      </c>
      <c r="B590" s="1">
        <f t="shared" si="40"/>
        <v>40124</v>
      </c>
      <c r="C590" s="13">
        <f t="shared" si="41"/>
        <v>0.9166666666666666</v>
      </c>
      <c r="E590" s="6">
        <f t="shared" si="44"/>
        <v>225.48819544444444</v>
      </c>
      <c r="F590" s="5">
        <f t="shared" si="42"/>
        <v>-0.0010480555555555555</v>
      </c>
      <c r="G590" s="14">
        <f t="shared" si="43"/>
        <v>0.99083685</v>
      </c>
    </row>
    <row r="591" spans="1:7" ht="13.5">
      <c r="A591" s="9" t="s">
        <v>146</v>
      </c>
      <c r="B591" s="1">
        <f t="shared" si="40"/>
        <v>40124</v>
      </c>
      <c r="C591" s="13">
        <f t="shared" si="41"/>
        <v>0.9583333333333334</v>
      </c>
      <c r="E591" s="6">
        <f t="shared" si="44"/>
        <v>225.53001230555557</v>
      </c>
      <c r="F591" s="5">
        <f t="shared" si="42"/>
        <v>-0.0010470555555555556</v>
      </c>
      <c r="G591" s="14">
        <f t="shared" si="43"/>
        <v>0.99082703</v>
      </c>
    </row>
    <row r="592" spans="1:7" ht="13.5">
      <c r="A592" s="9" t="s">
        <v>147</v>
      </c>
      <c r="B592" s="1">
        <f aca="true" t="shared" si="45" ref="B592:B655">DATE(FIXED(MID(A592,9,4)),FIXED(MID(A592,4,3)),FIXED(MID(A592,1,3)))</f>
        <v>40125</v>
      </c>
      <c r="C592" s="13">
        <f aca="true" t="shared" si="46" ref="C592:C655">(VALUE(MID(A592,14,2))+VALUE(MID(A592,17,2))/60+VALUE(MID(A592,20,5))/3660)/24</f>
        <v>0</v>
      </c>
      <c r="E592" s="6">
        <f t="shared" si="44"/>
        <v>225.57183019444443</v>
      </c>
      <c r="F592" s="5">
        <f aca="true" t="shared" si="47" ref="F592:F655">-((VALUE(MID(A592,44,2))+VALUE(MID(A592,47,2))/60+VALUE(MID(A592,50,7))/3600)*(IF(MID(A592,43,1)="-",-1,1)))</f>
        <v>-0.0010460555555555555</v>
      </c>
      <c r="G592" s="14">
        <f aca="true" t="shared" si="48" ref="G592:G655">VALUE(MID(A592,60,11))</f>
        <v>0.99081722</v>
      </c>
    </row>
    <row r="593" spans="1:7" ht="13.5">
      <c r="A593" s="9" t="s">
        <v>148</v>
      </c>
      <c r="B593" s="1">
        <f t="shared" si="45"/>
        <v>40125</v>
      </c>
      <c r="C593" s="13">
        <f t="shared" si="46"/>
        <v>0.041666666666666664</v>
      </c>
      <c r="E593" s="6">
        <f aca="true" t="shared" si="49" ref="E593:E656">VALUE(MID(A593,27,3))+VALUE(MID(A593,31,2))/60+VALUE(MID(A593,34,7))/3600</f>
        <v>225.61364902777777</v>
      </c>
      <c r="F593" s="5">
        <f t="shared" si="47"/>
        <v>-0.0010450277777777778</v>
      </c>
      <c r="G593" s="14">
        <f t="shared" si="48"/>
        <v>0.99080741</v>
      </c>
    </row>
    <row r="594" spans="1:7" ht="13.5">
      <c r="A594" s="9" t="s">
        <v>149</v>
      </c>
      <c r="B594" s="1">
        <f t="shared" si="45"/>
        <v>40125</v>
      </c>
      <c r="C594" s="13">
        <f t="shared" si="46"/>
        <v>0.08333333333333333</v>
      </c>
      <c r="E594" s="6">
        <f t="shared" si="49"/>
        <v>225.6554688888889</v>
      </c>
      <c r="F594" s="5">
        <f t="shared" si="47"/>
        <v>-0.0010440277777777778</v>
      </c>
      <c r="G594" s="14">
        <f t="shared" si="48"/>
        <v>0.99079761</v>
      </c>
    </row>
    <row r="595" spans="1:7" ht="13.5">
      <c r="A595" s="9" t="s">
        <v>150</v>
      </c>
      <c r="B595" s="1">
        <f t="shared" si="45"/>
        <v>40125</v>
      </c>
      <c r="C595" s="13">
        <f t="shared" si="46"/>
        <v>0.125</v>
      </c>
      <c r="E595" s="6">
        <f t="shared" si="49"/>
        <v>225.69728975</v>
      </c>
      <c r="F595" s="5">
        <f t="shared" si="47"/>
        <v>-0.001043027777777778</v>
      </c>
      <c r="G595" s="14">
        <f t="shared" si="48"/>
        <v>0.99078781</v>
      </c>
    </row>
    <row r="596" spans="1:7" ht="13.5">
      <c r="A596" s="9" t="s">
        <v>151</v>
      </c>
      <c r="B596" s="1">
        <f t="shared" si="45"/>
        <v>40125</v>
      </c>
      <c r="C596" s="13">
        <f t="shared" si="46"/>
        <v>0.16666666666666666</v>
      </c>
      <c r="E596" s="6">
        <f t="shared" si="49"/>
        <v>225.7391115833333</v>
      </c>
      <c r="F596" s="5">
        <f t="shared" si="47"/>
        <v>-0.001042</v>
      </c>
      <c r="G596" s="14">
        <f t="shared" si="48"/>
        <v>0.99077802</v>
      </c>
    </row>
    <row r="597" spans="1:7" ht="13.5">
      <c r="A597" s="9" t="s">
        <v>152</v>
      </c>
      <c r="B597" s="1">
        <f t="shared" si="45"/>
        <v>40125</v>
      </c>
      <c r="C597" s="13">
        <f t="shared" si="46"/>
        <v>0.20833333333333334</v>
      </c>
      <c r="E597" s="6">
        <f t="shared" si="49"/>
        <v>225.78093444444445</v>
      </c>
      <c r="F597" s="5">
        <f t="shared" si="47"/>
        <v>-0.001041</v>
      </c>
      <c r="G597" s="14">
        <f t="shared" si="48"/>
        <v>0.99076824</v>
      </c>
    </row>
    <row r="598" spans="1:7" ht="13.5">
      <c r="A598" s="9" t="s">
        <v>153</v>
      </c>
      <c r="B598" s="1">
        <f t="shared" si="45"/>
        <v>40125</v>
      </c>
      <c r="C598" s="13">
        <f t="shared" si="46"/>
        <v>0.25</v>
      </c>
      <c r="E598" s="6">
        <f t="shared" si="49"/>
        <v>225.82275827777778</v>
      </c>
      <c r="F598" s="5">
        <f t="shared" si="47"/>
        <v>-0.0010400000000000001</v>
      </c>
      <c r="G598" s="14">
        <f t="shared" si="48"/>
        <v>0.99075846</v>
      </c>
    </row>
    <row r="599" spans="1:7" ht="13.5">
      <c r="A599" s="9" t="s">
        <v>154</v>
      </c>
      <c r="B599" s="1">
        <f t="shared" si="45"/>
        <v>40125</v>
      </c>
      <c r="C599" s="13">
        <f t="shared" si="46"/>
        <v>0.2916666666666667</v>
      </c>
      <c r="E599" s="6">
        <f t="shared" si="49"/>
        <v>225.8645831111111</v>
      </c>
      <c r="F599" s="5">
        <f t="shared" si="47"/>
        <v>-0.0010389722222222222</v>
      </c>
      <c r="G599" s="14">
        <f t="shared" si="48"/>
        <v>0.99074869</v>
      </c>
    </row>
    <row r="600" spans="1:7" ht="13.5">
      <c r="A600" s="9" t="s">
        <v>155</v>
      </c>
      <c r="B600" s="1">
        <f t="shared" si="45"/>
        <v>40125</v>
      </c>
      <c r="C600" s="13">
        <f t="shared" si="46"/>
        <v>0.3333333333333333</v>
      </c>
      <c r="E600" s="6">
        <f t="shared" si="49"/>
        <v>225.90640894444445</v>
      </c>
      <c r="F600" s="5">
        <f t="shared" si="47"/>
        <v>-0.0010379722222222222</v>
      </c>
      <c r="G600" s="14">
        <f t="shared" si="48"/>
        <v>0.99073892</v>
      </c>
    </row>
    <row r="601" spans="1:7" ht="13.5">
      <c r="A601" s="9" t="s">
        <v>156</v>
      </c>
      <c r="B601" s="1">
        <f t="shared" si="45"/>
        <v>40125</v>
      </c>
      <c r="C601" s="13">
        <f t="shared" si="46"/>
        <v>0.375</v>
      </c>
      <c r="E601" s="6">
        <f t="shared" si="49"/>
        <v>225.94823575</v>
      </c>
      <c r="F601" s="5">
        <f t="shared" si="47"/>
        <v>-0.0010369722222222221</v>
      </c>
      <c r="G601" s="14">
        <f t="shared" si="48"/>
        <v>0.99072916</v>
      </c>
    </row>
    <row r="602" spans="1:7" ht="13.5">
      <c r="A602" s="9" t="s">
        <v>157</v>
      </c>
      <c r="B602" s="1">
        <f t="shared" si="45"/>
        <v>40125</v>
      </c>
      <c r="C602" s="13">
        <f t="shared" si="46"/>
        <v>0.4166666666666667</v>
      </c>
      <c r="E602" s="6">
        <f t="shared" si="49"/>
        <v>225.99006358333332</v>
      </c>
      <c r="F602" s="5">
        <f t="shared" si="47"/>
        <v>-0.0010359722222222222</v>
      </c>
      <c r="G602" s="14">
        <f t="shared" si="48"/>
        <v>0.9907194</v>
      </c>
    </row>
    <row r="603" spans="1:7" ht="13.5">
      <c r="A603" s="9" t="s">
        <v>158</v>
      </c>
      <c r="B603" s="1">
        <f t="shared" si="45"/>
        <v>40125</v>
      </c>
      <c r="C603" s="13">
        <f t="shared" si="46"/>
        <v>0.4583333333333333</v>
      </c>
      <c r="E603" s="6">
        <f t="shared" si="49"/>
        <v>226.0318923888889</v>
      </c>
      <c r="F603" s="5">
        <f t="shared" si="47"/>
        <v>-0.0010349722222222223</v>
      </c>
      <c r="G603" s="14">
        <f t="shared" si="48"/>
        <v>0.99070965</v>
      </c>
    </row>
    <row r="604" spans="1:7" ht="13.5">
      <c r="A604" s="9" t="s">
        <v>159</v>
      </c>
      <c r="B604" s="1">
        <f t="shared" si="45"/>
        <v>40125</v>
      </c>
      <c r="C604" s="13">
        <f t="shared" si="46"/>
        <v>0.5</v>
      </c>
      <c r="E604" s="6">
        <f t="shared" si="49"/>
        <v>226.07372222222222</v>
      </c>
      <c r="F604" s="5">
        <f t="shared" si="47"/>
        <v>-0.0010339444444444445</v>
      </c>
      <c r="G604" s="14">
        <f t="shared" si="48"/>
        <v>0.99069991</v>
      </c>
    </row>
    <row r="605" spans="1:7" ht="13.5">
      <c r="A605" s="9" t="s">
        <v>160</v>
      </c>
      <c r="B605" s="1">
        <f t="shared" si="45"/>
        <v>40125</v>
      </c>
      <c r="C605" s="13">
        <f t="shared" si="46"/>
        <v>0.5416666666666666</v>
      </c>
      <c r="E605" s="6">
        <f t="shared" si="49"/>
        <v>226.11555302777776</v>
      </c>
      <c r="F605" s="5">
        <f t="shared" si="47"/>
        <v>-0.0010329444444444444</v>
      </c>
      <c r="G605" s="14">
        <f t="shared" si="48"/>
        <v>0.99069017</v>
      </c>
    </row>
    <row r="606" spans="1:7" ht="13.5">
      <c r="A606" s="9" t="s">
        <v>161</v>
      </c>
      <c r="B606" s="1">
        <f t="shared" si="45"/>
        <v>40125</v>
      </c>
      <c r="C606" s="13">
        <f t="shared" si="46"/>
        <v>0.5833333333333334</v>
      </c>
      <c r="E606" s="6">
        <f t="shared" si="49"/>
        <v>226.15738483333334</v>
      </c>
      <c r="F606" s="5">
        <f t="shared" si="47"/>
        <v>-0.0010319444444444445</v>
      </c>
      <c r="G606" s="14">
        <f t="shared" si="48"/>
        <v>0.99068043</v>
      </c>
    </row>
    <row r="607" spans="1:7" ht="13.5">
      <c r="A607" s="9" t="s">
        <v>162</v>
      </c>
      <c r="B607" s="1">
        <f t="shared" si="45"/>
        <v>40125</v>
      </c>
      <c r="C607" s="13">
        <f t="shared" si="46"/>
        <v>0.625</v>
      </c>
      <c r="E607" s="6">
        <f t="shared" si="49"/>
        <v>226.19921763888888</v>
      </c>
      <c r="F607" s="5">
        <f t="shared" si="47"/>
        <v>-0.0010309444444444444</v>
      </c>
      <c r="G607" s="14">
        <f t="shared" si="48"/>
        <v>0.9906707</v>
      </c>
    </row>
    <row r="608" spans="1:7" ht="13.5">
      <c r="A608" s="9" t="s">
        <v>163</v>
      </c>
      <c r="B608" s="1">
        <f t="shared" si="45"/>
        <v>40125</v>
      </c>
      <c r="C608" s="13">
        <f t="shared" si="46"/>
        <v>0.6666666666666666</v>
      </c>
      <c r="E608" s="6">
        <f t="shared" si="49"/>
        <v>226.24105141666666</v>
      </c>
      <c r="F608" s="5">
        <f t="shared" si="47"/>
        <v>-0.0010299722222222223</v>
      </c>
      <c r="G608" s="14">
        <f t="shared" si="48"/>
        <v>0.99066098</v>
      </c>
    </row>
    <row r="609" spans="1:7" ht="13.5">
      <c r="A609" s="9" t="s">
        <v>164</v>
      </c>
      <c r="B609" s="1">
        <f t="shared" si="45"/>
        <v>40125</v>
      </c>
      <c r="C609" s="13">
        <f t="shared" si="46"/>
        <v>0.7083333333333334</v>
      </c>
      <c r="E609" s="6">
        <f t="shared" si="49"/>
        <v>226.28288622222223</v>
      </c>
      <c r="F609" s="5">
        <f t="shared" si="47"/>
        <v>-0.0010289722222222221</v>
      </c>
      <c r="G609" s="14">
        <f t="shared" si="48"/>
        <v>0.99065126</v>
      </c>
    </row>
    <row r="610" spans="1:7" ht="13.5">
      <c r="A610" s="9" t="s">
        <v>165</v>
      </c>
      <c r="B610" s="1">
        <f t="shared" si="45"/>
        <v>40125</v>
      </c>
      <c r="C610" s="13">
        <f t="shared" si="46"/>
        <v>0.75</v>
      </c>
      <c r="E610" s="6">
        <f t="shared" si="49"/>
        <v>226.324722</v>
      </c>
      <c r="F610" s="5">
        <f t="shared" si="47"/>
        <v>-0.0010279722222222222</v>
      </c>
      <c r="G610" s="14">
        <f t="shared" si="48"/>
        <v>0.99064155</v>
      </c>
    </row>
    <row r="611" spans="1:7" ht="13.5">
      <c r="A611" s="9" t="s">
        <v>166</v>
      </c>
      <c r="B611" s="1">
        <f t="shared" si="45"/>
        <v>40125</v>
      </c>
      <c r="C611" s="13">
        <f t="shared" si="46"/>
        <v>0.7916666666666666</v>
      </c>
      <c r="E611" s="6">
        <f t="shared" si="49"/>
        <v>226.36655880555554</v>
      </c>
      <c r="F611" s="5">
        <f t="shared" si="47"/>
        <v>-0.001027</v>
      </c>
      <c r="G611" s="14">
        <f t="shared" si="48"/>
        <v>0.99063184</v>
      </c>
    </row>
    <row r="612" spans="1:7" ht="13.5">
      <c r="A612" s="9" t="s">
        <v>167</v>
      </c>
      <c r="B612" s="1">
        <f t="shared" si="45"/>
        <v>40125</v>
      </c>
      <c r="C612" s="13">
        <f t="shared" si="46"/>
        <v>0.8333333333333334</v>
      </c>
      <c r="E612" s="6">
        <f t="shared" si="49"/>
        <v>226.40839658333334</v>
      </c>
      <c r="F612" s="5">
        <f t="shared" si="47"/>
        <v>-0.001026</v>
      </c>
      <c r="G612" s="14">
        <f t="shared" si="48"/>
        <v>0.99062214</v>
      </c>
    </row>
    <row r="613" spans="1:7" ht="13.5">
      <c r="A613" s="9" t="s">
        <v>168</v>
      </c>
      <c r="B613" s="1">
        <f t="shared" si="45"/>
        <v>40125</v>
      </c>
      <c r="C613" s="13">
        <f t="shared" si="46"/>
        <v>0.875</v>
      </c>
      <c r="E613" s="6">
        <f t="shared" si="49"/>
        <v>226.4502353611111</v>
      </c>
      <c r="F613" s="5">
        <f t="shared" si="47"/>
        <v>-0.001025027777777778</v>
      </c>
      <c r="G613" s="14">
        <f t="shared" si="48"/>
        <v>0.99061244</v>
      </c>
    </row>
    <row r="614" spans="1:7" ht="13.5">
      <c r="A614" s="9" t="s">
        <v>169</v>
      </c>
      <c r="B614" s="1">
        <f t="shared" si="45"/>
        <v>40125</v>
      </c>
      <c r="C614" s="13">
        <f t="shared" si="46"/>
        <v>0.9166666666666666</v>
      </c>
      <c r="E614" s="6">
        <f t="shared" si="49"/>
        <v>226.4920751111111</v>
      </c>
      <c r="F614" s="5">
        <f t="shared" si="47"/>
        <v>-0.0010240277777777778</v>
      </c>
      <c r="G614" s="14">
        <f t="shared" si="48"/>
        <v>0.99060275</v>
      </c>
    </row>
    <row r="615" spans="1:7" ht="13.5">
      <c r="A615" s="9" t="s">
        <v>480</v>
      </c>
      <c r="B615" s="1">
        <f t="shared" si="45"/>
        <v>40125</v>
      </c>
      <c r="C615" s="13">
        <f t="shared" si="46"/>
        <v>0.9583333333333334</v>
      </c>
      <c r="E615" s="6">
        <f t="shared" si="49"/>
        <v>226.53391588888888</v>
      </c>
      <c r="F615" s="5">
        <f t="shared" si="47"/>
        <v>-0.0010230555555555555</v>
      </c>
      <c r="G615" s="14">
        <f t="shared" si="48"/>
        <v>0.99059306</v>
      </c>
    </row>
    <row r="616" spans="1:7" ht="13.5">
      <c r="A616" s="9" t="s">
        <v>481</v>
      </c>
      <c r="B616" s="1">
        <f t="shared" si="45"/>
        <v>40126</v>
      </c>
      <c r="C616" s="13">
        <f t="shared" si="46"/>
        <v>0</v>
      </c>
      <c r="E616" s="6">
        <f t="shared" si="49"/>
        <v>226.5757576388889</v>
      </c>
      <c r="F616" s="5">
        <f t="shared" si="47"/>
        <v>-0.0010220833333333334</v>
      </c>
      <c r="G616" s="14">
        <f t="shared" si="48"/>
        <v>0.99058338</v>
      </c>
    </row>
    <row r="617" spans="1:7" ht="13.5">
      <c r="A617" s="9" t="s">
        <v>482</v>
      </c>
      <c r="B617" s="1">
        <f t="shared" si="45"/>
        <v>40126</v>
      </c>
      <c r="C617" s="13">
        <f t="shared" si="46"/>
        <v>0.041666666666666664</v>
      </c>
      <c r="E617" s="6">
        <f t="shared" si="49"/>
        <v>226.61760041666668</v>
      </c>
      <c r="F617" s="5">
        <f t="shared" si="47"/>
        <v>-0.001021111111111111</v>
      </c>
      <c r="G617" s="14">
        <f t="shared" si="48"/>
        <v>0.99057371</v>
      </c>
    </row>
    <row r="618" spans="1:7" ht="13.5">
      <c r="A618" s="9" t="s">
        <v>483</v>
      </c>
      <c r="B618" s="1">
        <f t="shared" si="45"/>
        <v>40126</v>
      </c>
      <c r="C618" s="13">
        <f t="shared" si="46"/>
        <v>0.08333333333333333</v>
      </c>
      <c r="E618" s="6">
        <f t="shared" si="49"/>
        <v>226.65944416666667</v>
      </c>
      <c r="F618" s="5">
        <f t="shared" si="47"/>
        <v>-0.0010201388888888888</v>
      </c>
      <c r="G618" s="14">
        <f t="shared" si="48"/>
        <v>0.99056404</v>
      </c>
    </row>
    <row r="619" spans="1:7" ht="13.5">
      <c r="A619" s="9" t="s">
        <v>484</v>
      </c>
      <c r="B619" s="1">
        <f t="shared" si="45"/>
        <v>40126</v>
      </c>
      <c r="C619" s="13">
        <f t="shared" si="46"/>
        <v>0.125</v>
      </c>
      <c r="E619" s="6">
        <f t="shared" si="49"/>
        <v>226.70128891666664</v>
      </c>
      <c r="F619" s="5">
        <f t="shared" si="47"/>
        <v>-0.0010191944444444443</v>
      </c>
      <c r="G619" s="14">
        <f t="shared" si="48"/>
        <v>0.99055437</v>
      </c>
    </row>
    <row r="620" spans="1:7" ht="13.5">
      <c r="A620" s="9" t="s">
        <v>485</v>
      </c>
      <c r="B620" s="1">
        <f t="shared" si="45"/>
        <v>40126</v>
      </c>
      <c r="C620" s="13">
        <f t="shared" si="46"/>
        <v>0.16666666666666666</v>
      </c>
      <c r="E620" s="6">
        <f t="shared" si="49"/>
        <v>226.74313463888888</v>
      </c>
      <c r="F620" s="5">
        <f t="shared" si="47"/>
        <v>-0.0010182222222222222</v>
      </c>
      <c r="G620" s="14">
        <f t="shared" si="48"/>
        <v>0.99054471</v>
      </c>
    </row>
    <row r="621" spans="1:7" ht="13.5">
      <c r="A621" s="9" t="s">
        <v>486</v>
      </c>
      <c r="B621" s="1">
        <f t="shared" si="45"/>
        <v>40126</v>
      </c>
      <c r="C621" s="13">
        <f t="shared" si="46"/>
        <v>0.20833333333333334</v>
      </c>
      <c r="E621" s="6">
        <f t="shared" si="49"/>
        <v>226.7849813888889</v>
      </c>
      <c r="F621" s="5">
        <f t="shared" si="47"/>
        <v>-0.0010172777777777778</v>
      </c>
      <c r="G621" s="14">
        <f t="shared" si="48"/>
        <v>0.99053506</v>
      </c>
    </row>
    <row r="622" spans="1:7" ht="13.5">
      <c r="A622" s="9" t="s">
        <v>487</v>
      </c>
      <c r="B622" s="1">
        <f t="shared" si="45"/>
        <v>40126</v>
      </c>
      <c r="C622" s="13">
        <f t="shared" si="46"/>
        <v>0.25</v>
      </c>
      <c r="E622" s="6">
        <f t="shared" si="49"/>
        <v>226.8268291111111</v>
      </c>
      <c r="F622" s="5">
        <f t="shared" si="47"/>
        <v>-0.0010163055555555557</v>
      </c>
      <c r="G622" s="14">
        <f t="shared" si="48"/>
        <v>0.9905254</v>
      </c>
    </row>
    <row r="623" spans="1:7" ht="13.5">
      <c r="A623" s="9" t="s">
        <v>488</v>
      </c>
      <c r="B623" s="1">
        <f t="shared" si="45"/>
        <v>40126</v>
      </c>
      <c r="C623" s="13">
        <f t="shared" si="46"/>
        <v>0.2916666666666667</v>
      </c>
      <c r="E623" s="6">
        <f t="shared" si="49"/>
        <v>226.86867783333335</v>
      </c>
      <c r="F623" s="5">
        <f t="shared" si="47"/>
        <v>-0.0010153611111111112</v>
      </c>
      <c r="G623" s="14">
        <f t="shared" si="48"/>
        <v>0.99051576</v>
      </c>
    </row>
    <row r="624" spans="1:7" ht="13.5">
      <c r="A624" s="9" t="s">
        <v>489</v>
      </c>
      <c r="B624" s="1">
        <f t="shared" si="45"/>
        <v>40126</v>
      </c>
      <c r="C624" s="13">
        <f t="shared" si="46"/>
        <v>0.3333333333333333</v>
      </c>
      <c r="E624" s="6">
        <f t="shared" si="49"/>
        <v>226.91052755555557</v>
      </c>
      <c r="F624" s="5">
        <f t="shared" si="47"/>
        <v>-0.0010144166666666667</v>
      </c>
      <c r="G624" s="14">
        <f t="shared" si="48"/>
        <v>0.99050612</v>
      </c>
    </row>
    <row r="625" spans="1:7" ht="13.5">
      <c r="A625" s="9" t="s">
        <v>490</v>
      </c>
      <c r="B625" s="1">
        <f t="shared" si="45"/>
        <v>40126</v>
      </c>
      <c r="C625" s="13">
        <f t="shared" si="46"/>
        <v>0.375</v>
      </c>
      <c r="E625" s="6">
        <f t="shared" si="49"/>
        <v>226.95237824999998</v>
      </c>
      <c r="F625" s="5">
        <f t="shared" si="47"/>
        <v>-0.0010135</v>
      </c>
      <c r="G625" s="14">
        <f t="shared" si="48"/>
        <v>0.99049648</v>
      </c>
    </row>
    <row r="626" spans="1:7" ht="13.5">
      <c r="A626" s="9" t="s">
        <v>491</v>
      </c>
      <c r="B626" s="1">
        <f t="shared" si="45"/>
        <v>40126</v>
      </c>
      <c r="C626" s="13">
        <f t="shared" si="46"/>
        <v>0.4166666666666667</v>
      </c>
      <c r="E626" s="6">
        <f t="shared" si="49"/>
        <v>226.9942299722222</v>
      </c>
      <c r="F626" s="5">
        <f t="shared" si="47"/>
        <v>-0.0010125555555555556</v>
      </c>
      <c r="G626" s="14">
        <f t="shared" si="48"/>
        <v>0.99048685</v>
      </c>
    </row>
    <row r="627" spans="1:7" ht="13.5">
      <c r="A627" s="9" t="s">
        <v>492</v>
      </c>
      <c r="B627" s="1">
        <f t="shared" si="45"/>
        <v>40126</v>
      </c>
      <c r="C627" s="13">
        <f t="shared" si="46"/>
        <v>0.4583333333333333</v>
      </c>
      <c r="E627" s="6">
        <f t="shared" si="49"/>
        <v>227.03608266666666</v>
      </c>
      <c r="F627" s="5">
        <f t="shared" si="47"/>
        <v>-0.001011638888888889</v>
      </c>
      <c r="G627" s="14">
        <f t="shared" si="48"/>
        <v>0.99047723</v>
      </c>
    </row>
    <row r="628" spans="1:7" ht="13.5">
      <c r="A628" s="9" t="s">
        <v>493</v>
      </c>
      <c r="B628" s="1">
        <f t="shared" si="45"/>
        <v>40126</v>
      </c>
      <c r="C628" s="13">
        <f t="shared" si="46"/>
        <v>0.5</v>
      </c>
      <c r="E628" s="6">
        <f t="shared" si="49"/>
        <v>227.07793633333333</v>
      </c>
      <c r="F628" s="5">
        <f t="shared" si="47"/>
        <v>-0.0010106944444444445</v>
      </c>
      <c r="G628" s="14">
        <f t="shared" si="48"/>
        <v>0.99046761</v>
      </c>
    </row>
    <row r="629" spans="1:7" ht="13.5">
      <c r="A629" s="9" t="s">
        <v>494</v>
      </c>
      <c r="B629" s="1">
        <f t="shared" si="45"/>
        <v>40126</v>
      </c>
      <c r="C629" s="13">
        <f t="shared" si="46"/>
        <v>0.5416666666666666</v>
      </c>
      <c r="E629" s="6">
        <f t="shared" si="49"/>
        <v>227.11979102777778</v>
      </c>
      <c r="F629" s="5">
        <f t="shared" si="47"/>
        <v>-0.0010097777777777778</v>
      </c>
      <c r="G629" s="14">
        <f t="shared" si="48"/>
        <v>0.99045799</v>
      </c>
    </row>
    <row r="630" spans="1:7" ht="13.5">
      <c r="A630" s="9" t="s">
        <v>495</v>
      </c>
      <c r="B630" s="1">
        <f t="shared" si="45"/>
        <v>40126</v>
      </c>
      <c r="C630" s="13">
        <f t="shared" si="46"/>
        <v>0.5833333333333334</v>
      </c>
      <c r="E630" s="6">
        <f t="shared" si="49"/>
        <v>227.16164669444444</v>
      </c>
      <c r="F630" s="5">
        <f t="shared" si="47"/>
        <v>-0.001008861111111111</v>
      </c>
      <c r="G630" s="14">
        <f t="shared" si="48"/>
        <v>0.99044838</v>
      </c>
    </row>
    <row r="631" spans="1:7" ht="13.5">
      <c r="A631" s="9" t="s">
        <v>496</v>
      </c>
      <c r="B631" s="1">
        <f t="shared" si="45"/>
        <v>40126</v>
      </c>
      <c r="C631" s="13">
        <f t="shared" si="46"/>
        <v>0.625</v>
      </c>
      <c r="E631" s="6">
        <f t="shared" si="49"/>
        <v>227.20350333333332</v>
      </c>
      <c r="F631" s="5">
        <f t="shared" si="47"/>
        <v>-0.0010079722222222222</v>
      </c>
      <c r="G631" s="14">
        <f t="shared" si="48"/>
        <v>0.99043878</v>
      </c>
    </row>
    <row r="632" spans="1:7" ht="13.5">
      <c r="A632" s="9" t="s">
        <v>497</v>
      </c>
      <c r="B632" s="1">
        <f t="shared" si="45"/>
        <v>40126</v>
      </c>
      <c r="C632" s="13">
        <f t="shared" si="46"/>
        <v>0.6666666666666666</v>
      </c>
      <c r="E632" s="6">
        <f t="shared" si="49"/>
        <v>227.24536099999997</v>
      </c>
      <c r="F632" s="5">
        <f t="shared" si="47"/>
        <v>-0.0010070555555555555</v>
      </c>
      <c r="G632" s="14">
        <f t="shared" si="48"/>
        <v>0.99042918</v>
      </c>
    </row>
    <row r="633" spans="1:7" ht="13.5">
      <c r="A633" s="9" t="s">
        <v>498</v>
      </c>
      <c r="B633" s="1">
        <f t="shared" si="45"/>
        <v>40126</v>
      </c>
      <c r="C633" s="13">
        <f t="shared" si="46"/>
        <v>0.7083333333333334</v>
      </c>
      <c r="E633" s="6">
        <f t="shared" si="49"/>
        <v>227.2872196388889</v>
      </c>
      <c r="F633" s="5">
        <f t="shared" si="47"/>
        <v>-0.0010061666666666667</v>
      </c>
      <c r="G633" s="14">
        <f t="shared" si="48"/>
        <v>0.99041958</v>
      </c>
    </row>
    <row r="634" spans="1:7" ht="13.5">
      <c r="A634" s="9" t="s">
        <v>499</v>
      </c>
      <c r="B634" s="1">
        <f t="shared" si="45"/>
        <v>40126</v>
      </c>
      <c r="C634" s="13">
        <f t="shared" si="46"/>
        <v>0.75</v>
      </c>
      <c r="E634" s="6">
        <f t="shared" si="49"/>
        <v>227.32907925</v>
      </c>
      <c r="F634" s="5">
        <f t="shared" si="47"/>
        <v>-0.001005277777777778</v>
      </c>
      <c r="G634" s="14">
        <f t="shared" si="48"/>
        <v>0.99040999</v>
      </c>
    </row>
    <row r="635" spans="1:7" ht="13.5">
      <c r="A635" s="9" t="s">
        <v>500</v>
      </c>
      <c r="B635" s="1">
        <f t="shared" si="45"/>
        <v>40126</v>
      </c>
      <c r="C635" s="13">
        <f t="shared" si="46"/>
        <v>0.7916666666666666</v>
      </c>
      <c r="E635" s="6">
        <f t="shared" si="49"/>
        <v>227.3709398611111</v>
      </c>
      <c r="F635" s="5">
        <f t="shared" si="47"/>
        <v>-0.0010043888888888889</v>
      </c>
      <c r="G635" s="14">
        <f t="shared" si="48"/>
        <v>0.99040041</v>
      </c>
    </row>
    <row r="636" spans="1:7" ht="13.5">
      <c r="A636" s="9" t="s">
        <v>501</v>
      </c>
      <c r="B636" s="1">
        <f t="shared" si="45"/>
        <v>40126</v>
      </c>
      <c r="C636" s="13">
        <f t="shared" si="46"/>
        <v>0.8333333333333334</v>
      </c>
      <c r="E636" s="6">
        <f t="shared" si="49"/>
        <v>227.41280147222224</v>
      </c>
      <c r="F636" s="5">
        <f t="shared" si="47"/>
        <v>-0.0010035277777777777</v>
      </c>
      <c r="G636" s="14">
        <f t="shared" si="48"/>
        <v>0.99039083</v>
      </c>
    </row>
    <row r="637" spans="1:7" ht="13.5">
      <c r="A637" s="9" t="s">
        <v>502</v>
      </c>
      <c r="B637" s="1">
        <f t="shared" si="45"/>
        <v>40126</v>
      </c>
      <c r="C637" s="13">
        <f t="shared" si="46"/>
        <v>0.875</v>
      </c>
      <c r="E637" s="6">
        <f t="shared" si="49"/>
        <v>227.45466405555555</v>
      </c>
      <c r="F637" s="5">
        <f t="shared" si="47"/>
        <v>-0.0010026666666666667</v>
      </c>
      <c r="G637" s="14">
        <f t="shared" si="48"/>
        <v>0.99038125</v>
      </c>
    </row>
    <row r="638" spans="1:7" ht="13.5">
      <c r="A638" s="9" t="s">
        <v>503</v>
      </c>
      <c r="B638" s="1">
        <f t="shared" si="45"/>
        <v>40126</v>
      </c>
      <c r="C638" s="13">
        <f t="shared" si="46"/>
        <v>0.9166666666666666</v>
      </c>
      <c r="E638" s="6">
        <f t="shared" si="49"/>
        <v>227.49652763888886</v>
      </c>
      <c r="F638" s="5">
        <f t="shared" si="47"/>
        <v>-0.0010017777777777776</v>
      </c>
      <c r="G638" s="14">
        <f t="shared" si="48"/>
        <v>0.99037168</v>
      </c>
    </row>
    <row r="639" spans="1:7" ht="13.5">
      <c r="A639" s="9" t="s">
        <v>504</v>
      </c>
      <c r="B639" s="1">
        <f t="shared" si="45"/>
        <v>40126</v>
      </c>
      <c r="C639" s="13">
        <f t="shared" si="46"/>
        <v>0.9583333333333334</v>
      </c>
      <c r="E639" s="6">
        <f t="shared" si="49"/>
        <v>227.53839222222223</v>
      </c>
      <c r="F639" s="5">
        <f t="shared" si="47"/>
        <v>-0.0010009444444444445</v>
      </c>
      <c r="G639" s="14">
        <f t="shared" si="48"/>
        <v>0.99036211</v>
      </c>
    </row>
    <row r="640" spans="1:7" ht="13.5">
      <c r="A640" s="9" t="s">
        <v>505</v>
      </c>
      <c r="B640" s="1">
        <f t="shared" si="45"/>
        <v>40127</v>
      </c>
      <c r="C640" s="13">
        <f t="shared" si="46"/>
        <v>0</v>
      </c>
      <c r="E640" s="6">
        <f t="shared" si="49"/>
        <v>227.58025777777777</v>
      </c>
      <c r="F640" s="5">
        <f t="shared" si="47"/>
        <v>-0.0010000833333333333</v>
      </c>
      <c r="G640" s="14">
        <f t="shared" si="48"/>
        <v>0.99035255</v>
      </c>
    </row>
    <row r="641" spans="1:7" ht="13.5">
      <c r="A641" s="9" t="s">
        <v>506</v>
      </c>
      <c r="B641" s="1">
        <f t="shared" si="45"/>
        <v>40127</v>
      </c>
      <c r="C641" s="13">
        <f t="shared" si="46"/>
        <v>0.041666666666666664</v>
      </c>
      <c r="E641" s="6">
        <f t="shared" si="49"/>
        <v>227.62212430555556</v>
      </c>
      <c r="F641" s="5">
        <f t="shared" si="47"/>
        <v>-0.0009992500000000001</v>
      </c>
      <c r="G641" s="14">
        <f t="shared" si="48"/>
        <v>0.990343</v>
      </c>
    </row>
    <row r="642" spans="1:7" ht="13.5">
      <c r="A642" s="9" t="s">
        <v>507</v>
      </c>
      <c r="B642" s="1">
        <f t="shared" si="45"/>
        <v>40127</v>
      </c>
      <c r="C642" s="13">
        <f t="shared" si="46"/>
        <v>0.08333333333333333</v>
      </c>
      <c r="E642" s="6">
        <f t="shared" si="49"/>
        <v>227.66399183333334</v>
      </c>
      <c r="F642" s="5">
        <f t="shared" si="47"/>
        <v>-0.0009984166666666668</v>
      </c>
      <c r="G642" s="14">
        <f t="shared" si="48"/>
        <v>0.99033344</v>
      </c>
    </row>
    <row r="643" spans="1:7" ht="13.5">
      <c r="A643" s="9" t="s">
        <v>508</v>
      </c>
      <c r="B643" s="1">
        <f t="shared" si="45"/>
        <v>40127</v>
      </c>
      <c r="C643" s="13">
        <f t="shared" si="46"/>
        <v>0.125</v>
      </c>
      <c r="E643" s="6">
        <f t="shared" si="49"/>
        <v>227.70586033333333</v>
      </c>
      <c r="F643" s="5">
        <f t="shared" si="47"/>
        <v>-0.0009975833333333334</v>
      </c>
      <c r="G643" s="14">
        <f t="shared" si="48"/>
        <v>0.9903239</v>
      </c>
    </row>
    <row r="644" spans="1:7" ht="13.5">
      <c r="A644" s="9" t="s">
        <v>509</v>
      </c>
      <c r="B644" s="1">
        <f t="shared" si="45"/>
        <v>40127</v>
      </c>
      <c r="C644" s="13">
        <f t="shared" si="46"/>
        <v>0.16666666666666666</v>
      </c>
      <c r="E644" s="6">
        <f t="shared" si="49"/>
        <v>227.74772983333332</v>
      </c>
      <c r="F644" s="5">
        <f t="shared" si="47"/>
        <v>-0.00099675</v>
      </c>
      <c r="G644" s="14">
        <f t="shared" si="48"/>
        <v>0.99031435</v>
      </c>
    </row>
    <row r="645" spans="1:7" ht="13.5">
      <c r="A645" s="9" t="s">
        <v>510</v>
      </c>
      <c r="B645" s="1">
        <f t="shared" si="45"/>
        <v>40127</v>
      </c>
      <c r="C645" s="13">
        <f t="shared" si="46"/>
        <v>0.20833333333333334</v>
      </c>
      <c r="E645" s="6">
        <f t="shared" si="49"/>
        <v>227.78960030555555</v>
      </c>
      <c r="F645" s="5">
        <f t="shared" si="47"/>
        <v>-0.0009959444444444445</v>
      </c>
      <c r="G645" s="14">
        <f t="shared" si="48"/>
        <v>0.99030481</v>
      </c>
    </row>
    <row r="646" spans="1:7" ht="13.5">
      <c r="A646" s="9" t="s">
        <v>511</v>
      </c>
      <c r="B646" s="1">
        <f t="shared" si="45"/>
        <v>40127</v>
      </c>
      <c r="C646" s="13">
        <f t="shared" si="46"/>
        <v>0.25</v>
      </c>
      <c r="E646" s="6">
        <f t="shared" si="49"/>
        <v>227.83147177777778</v>
      </c>
      <c r="F646" s="5">
        <f t="shared" si="47"/>
        <v>-0.000995138888888889</v>
      </c>
      <c r="G646" s="14">
        <f t="shared" si="48"/>
        <v>0.99029528</v>
      </c>
    </row>
    <row r="647" spans="1:7" ht="13.5">
      <c r="A647" s="9" t="s">
        <v>512</v>
      </c>
      <c r="B647" s="1">
        <f t="shared" si="45"/>
        <v>40127</v>
      </c>
      <c r="C647" s="13">
        <f t="shared" si="46"/>
        <v>0.2916666666666667</v>
      </c>
      <c r="E647" s="6">
        <f t="shared" si="49"/>
        <v>227.87334422222224</v>
      </c>
      <c r="F647" s="5">
        <f t="shared" si="47"/>
        <v>-0.0009943333333333334</v>
      </c>
      <c r="G647" s="14">
        <f t="shared" si="48"/>
        <v>0.99028575</v>
      </c>
    </row>
    <row r="648" spans="1:7" ht="13.5">
      <c r="A648" s="9" t="s">
        <v>513</v>
      </c>
      <c r="B648" s="1">
        <f t="shared" si="45"/>
        <v>40127</v>
      </c>
      <c r="C648" s="13">
        <f t="shared" si="46"/>
        <v>0.3333333333333333</v>
      </c>
      <c r="E648" s="6">
        <f t="shared" si="49"/>
        <v>227.9152176388889</v>
      </c>
      <c r="F648" s="5">
        <f t="shared" si="47"/>
        <v>-0.0009935555555555555</v>
      </c>
      <c r="G648" s="14">
        <f t="shared" si="48"/>
        <v>0.99027623</v>
      </c>
    </row>
    <row r="649" spans="1:7" ht="13.5">
      <c r="A649" s="9" t="s">
        <v>514</v>
      </c>
      <c r="B649" s="1">
        <f t="shared" si="45"/>
        <v>40127</v>
      </c>
      <c r="C649" s="13">
        <f t="shared" si="46"/>
        <v>0.375</v>
      </c>
      <c r="E649" s="6">
        <f t="shared" si="49"/>
        <v>227.95709205555553</v>
      </c>
      <c r="F649" s="5">
        <f t="shared" si="47"/>
        <v>-0.0009927777777777778</v>
      </c>
      <c r="G649" s="14">
        <f t="shared" si="48"/>
        <v>0.99026671</v>
      </c>
    </row>
    <row r="650" spans="1:7" ht="13.5">
      <c r="A650" s="9" t="s">
        <v>515</v>
      </c>
      <c r="B650" s="1">
        <f t="shared" si="45"/>
        <v>40127</v>
      </c>
      <c r="C650" s="13">
        <f t="shared" si="46"/>
        <v>0.4166666666666667</v>
      </c>
      <c r="E650" s="6">
        <f t="shared" si="49"/>
        <v>227.99896741666666</v>
      </c>
      <c r="F650" s="5">
        <f t="shared" si="47"/>
        <v>-0.000992</v>
      </c>
      <c r="G650" s="14">
        <f t="shared" si="48"/>
        <v>0.99025719</v>
      </c>
    </row>
    <row r="651" spans="1:7" ht="13.5">
      <c r="A651" s="9" t="s">
        <v>516</v>
      </c>
      <c r="B651" s="1">
        <f t="shared" si="45"/>
        <v>40127</v>
      </c>
      <c r="C651" s="13">
        <f t="shared" si="46"/>
        <v>0.4583333333333333</v>
      </c>
      <c r="E651" s="6">
        <f t="shared" si="49"/>
        <v>228.04084377777778</v>
      </c>
      <c r="F651" s="5">
        <f t="shared" si="47"/>
        <v>-0.0009912222222222223</v>
      </c>
      <c r="G651" s="14">
        <f t="shared" si="48"/>
        <v>0.99024768</v>
      </c>
    </row>
    <row r="652" spans="1:7" ht="13.5">
      <c r="A652" s="9" t="s">
        <v>517</v>
      </c>
      <c r="B652" s="1">
        <f t="shared" si="45"/>
        <v>40127</v>
      </c>
      <c r="C652" s="13">
        <f t="shared" si="46"/>
        <v>0.5</v>
      </c>
      <c r="E652" s="6">
        <f t="shared" si="49"/>
        <v>228.08272113888887</v>
      </c>
      <c r="F652" s="5">
        <f t="shared" si="47"/>
        <v>-0.0009904722222222222</v>
      </c>
      <c r="G652" s="14">
        <f t="shared" si="48"/>
        <v>0.99023818</v>
      </c>
    </row>
    <row r="653" spans="1:7" ht="13.5">
      <c r="A653" s="9" t="s">
        <v>518</v>
      </c>
      <c r="B653" s="1">
        <f t="shared" si="45"/>
        <v>40127</v>
      </c>
      <c r="C653" s="13">
        <f t="shared" si="46"/>
        <v>0.5416666666666666</v>
      </c>
      <c r="E653" s="6">
        <f t="shared" si="49"/>
        <v>228.12459944444444</v>
      </c>
      <c r="F653" s="5">
        <f t="shared" si="47"/>
        <v>-0.0009897222222222223</v>
      </c>
      <c r="G653" s="14">
        <f t="shared" si="48"/>
        <v>0.99022868</v>
      </c>
    </row>
    <row r="654" spans="1:7" ht="13.5">
      <c r="A654" s="9" t="s">
        <v>519</v>
      </c>
      <c r="B654" s="1">
        <f t="shared" si="45"/>
        <v>40127</v>
      </c>
      <c r="C654" s="13">
        <f t="shared" si="46"/>
        <v>0.5833333333333334</v>
      </c>
      <c r="E654" s="6">
        <f t="shared" si="49"/>
        <v>228.16647875</v>
      </c>
      <c r="F654" s="5">
        <f t="shared" si="47"/>
        <v>-0.0009889722222222222</v>
      </c>
      <c r="G654" s="14">
        <f t="shared" si="48"/>
        <v>0.99021918</v>
      </c>
    </row>
    <row r="655" spans="1:7" ht="13.5">
      <c r="A655" s="9" t="s">
        <v>520</v>
      </c>
      <c r="B655" s="1">
        <f t="shared" si="45"/>
        <v>40127</v>
      </c>
      <c r="C655" s="13">
        <f t="shared" si="46"/>
        <v>0.625</v>
      </c>
      <c r="E655" s="6">
        <f t="shared" si="49"/>
        <v>228.20835902777776</v>
      </c>
      <c r="F655" s="5">
        <f t="shared" si="47"/>
        <v>-0.00098825</v>
      </c>
      <c r="G655" s="14">
        <f t="shared" si="48"/>
        <v>0.99020969</v>
      </c>
    </row>
    <row r="656" spans="1:7" ht="13.5">
      <c r="A656" s="9" t="s">
        <v>521</v>
      </c>
      <c r="B656" s="1">
        <f aca="true" t="shared" si="50" ref="B656:B719">DATE(FIXED(MID(A656,9,4)),FIXED(MID(A656,4,3)),FIXED(MID(A656,1,3)))</f>
        <v>40127</v>
      </c>
      <c r="C656" s="13">
        <f aca="true" t="shared" si="51" ref="C656:C719">(VALUE(MID(A656,14,2))+VALUE(MID(A656,17,2))/60+VALUE(MID(A656,20,5))/3660)/24</f>
        <v>0.6666666666666666</v>
      </c>
      <c r="E656" s="6">
        <f t="shared" si="49"/>
        <v>228.25024027777778</v>
      </c>
      <c r="F656" s="5">
        <f aca="true" t="shared" si="52" ref="F656:F719">-((VALUE(MID(A656,44,2))+VALUE(MID(A656,47,2))/60+VALUE(MID(A656,50,7))/3600)*(IF(MID(A656,43,1)="-",-1,1)))</f>
        <v>-0.0009875277777777777</v>
      </c>
      <c r="G656" s="14">
        <f aca="true" t="shared" si="53" ref="G656:G719">VALUE(MID(A656,60,11))</f>
        <v>0.9902002</v>
      </c>
    </row>
    <row r="657" spans="1:7" ht="13.5">
      <c r="A657" s="9" t="s">
        <v>522</v>
      </c>
      <c r="B657" s="1">
        <f t="shared" si="50"/>
        <v>40127</v>
      </c>
      <c r="C657" s="13">
        <f t="shared" si="51"/>
        <v>0.7083333333333334</v>
      </c>
      <c r="E657" s="6">
        <f aca="true" t="shared" si="54" ref="E657:E720">VALUE(MID(A657,27,3))+VALUE(MID(A657,31,2))/60+VALUE(MID(A657,34,7))/3600</f>
        <v>228.2921225</v>
      </c>
      <c r="F657" s="5">
        <f t="shared" si="52"/>
        <v>-0.0009868333333333333</v>
      </c>
      <c r="G657" s="14">
        <f t="shared" si="53"/>
        <v>0.99019072</v>
      </c>
    </row>
    <row r="658" spans="1:7" ht="13.5">
      <c r="A658" s="9" t="s">
        <v>523</v>
      </c>
      <c r="B658" s="1">
        <f t="shared" si="50"/>
        <v>40127</v>
      </c>
      <c r="C658" s="13">
        <f t="shared" si="51"/>
        <v>0.75</v>
      </c>
      <c r="E658" s="6">
        <f t="shared" si="54"/>
        <v>228.33400569444444</v>
      </c>
      <c r="F658" s="5">
        <f t="shared" si="52"/>
        <v>-0.000986111111111111</v>
      </c>
      <c r="G658" s="14">
        <f t="shared" si="53"/>
        <v>0.99018124</v>
      </c>
    </row>
    <row r="659" spans="1:7" ht="13.5">
      <c r="A659" s="9" t="s">
        <v>524</v>
      </c>
      <c r="B659" s="1">
        <f t="shared" si="50"/>
        <v>40127</v>
      </c>
      <c r="C659" s="13">
        <f t="shared" si="51"/>
        <v>0.7916666666666666</v>
      </c>
      <c r="E659" s="6">
        <f t="shared" si="54"/>
        <v>228.37588986111112</v>
      </c>
      <c r="F659" s="5">
        <f t="shared" si="52"/>
        <v>-0.0009854166666666666</v>
      </c>
      <c r="G659" s="14">
        <f t="shared" si="53"/>
        <v>0.99017176</v>
      </c>
    </row>
    <row r="660" spans="1:7" ht="13.5">
      <c r="A660" s="9" t="s">
        <v>525</v>
      </c>
      <c r="B660" s="1">
        <f t="shared" si="50"/>
        <v>40127</v>
      </c>
      <c r="C660" s="13">
        <f t="shared" si="51"/>
        <v>0.8333333333333334</v>
      </c>
      <c r="E660" s="6">
        <f t="shared" si="54"/>
        <v>228.41777499999998</v>
      </c>
      <c r="F660" s="5">
        <f t="shared" si="52"/>
        <v>-0.00098475</v>
      </c>
      <c r="G660" s="14">
        <f t="shared" si="53"/>
        <v>0.99016229</v>
      </c>
    </row>
    <row r="661" spans="1:7" ht="13.5">
      <c r="A661" s="9" t="s">
        <v>526</v>
      </c>
      <c r="B661" s="1">
        <f t="shared" si="50"/>
        <v>40127</v>
      </c>
      <c r="C661" s="13">
        <f t="shared" si="51"/>
        <v>0.875</v>
      </c>
      <c r="E661" s="6">
        <f t="shared" si="54"/>
        <v>228.4596611388889</v>
      </c>
      <c r="F661" s="5">
        <f t="shared" si="52"/>
        <v>-0.0009840555555555555</v>
      </c>
      <c r="G661" s="14">
        <f t="shared" si="53"/>
        <v>0.99015282</v>
      </c>
    </row>
    <row r="662" spans="1:7" ht="13.5">
      <c r="A662" s="9" t="s">
        <v>527</v>
      </c>
      <c r="B662" s="1">
        <f t="shared" si="50"/>
        <v>40127</v>
      </c>
      <c r="C662" s="13">
        <f t="shared" si="51"/>
        <v>0.9166666666666666</v>
      </c>
      <c r="E662" s="6">
        <f t="shared" si="54"/>
        <v>228.50154822222223</v>
      </c>
      <c r="F662" s="5">
        <f t="shared" si="52"/>
        <v>-0.0009834166666666665</v>
      </c>
      <c r="G662" s="14">
        <f t="shared" si="53"/>
        <v>0.99014336</v>
      </c>
    </row>
    <row r="663" spans="1:7" ht="13.5">
      <c r="A663" s="9" t="s">
        <v>528</v>
      </c>
      <c r="B663" s="1">
        <f t="shared" si="50"/>
        <v>40127</v>
      </c>
      <c r="C663" s="13">
        <f t="shared" si="51"/>
        <v>0.9583333333333334</v>
      </c>
      <c r="E663" s="6">
        <f t="shared" si="54"/>
        <v>228.54343627777777</v>
      </c>
      <c r="F663" s="5">
        <f t="shared" si="52"/>
        <v>-0.0009827500000000001</v>
      </c>
      <c r="G663" s="14">
        <f t="shared" si="53"/>
        <v>0.99013391</v>
      </c>
    </row>
    <row r="664" spans="1:7" ht="13.5">
      <c r="A664" s="9" t="s">
        <v>529</v>
      </c>
      <c r="B664" s="1">
        <f t="shared" si="50"/>
        <v>40128</v>
      </c>
      <c r="C664" s="13">
        <f t="shared" si="51"/>
        <v>0</v>
      </c>
      <c r="E664" s="6">
        <f t="shared" si="54"/>
        <v>228.58532530555556</v>
      </c>
      <c r="F664" s="5">
        <f t="shared" si="52"/>
        <v>-0.0009821111111111111</v>
      </c>
      <c r="G664" s="14">
        <f t="shared" si="53"/>
        <v>0.99012445</v>
      </c>
    </row>
    <row r="665" spans="1:7" ht="13.5">
      <c r="A665" s="9" t="s">
        <v>530</v>
      </c>
      <c r="B665" s="1">
        <f t="shared" si="50"/>
        <v>40128</v>
      </c>
      <c r="C665" s="13">
        <f t="shared" si="51"/>
        <v>0.041666666666666664</v>
      </c>
      <c r="E665" s="6">
        <f t="shared" si="54"/>
        <v>228.62721530555555</v>
      </c>
      <c r="F665" s="5">
        <f t="shared" si="52"/>
        <v>-0.0009814722222222223</v>
      </c>
      <c r="G665" s="14">
        <f t="shared" si="53"/>
        <v>0.990115</v>
      </c>
    </row>
    <row r="666" spans="1:7" ht="13.5">
      <c r="A666" s="9" t="s">
        <v>531</v>
      </c>
      <c r="B666" s="1">
        <f t="shared" si="50"/>
        <v>40128</v>
      </c>
      <c r="C666" s="13">
        <f t="shared" si="51"/>
        <v>0.08333333333333333</v>
      </c>
      <c r="E666" s="6">
        <f t="shared" si="54"/>
        <v>228.66910625</v>
      </c>
      <c r="F666" s="5">
        <f t="shared" si="52"/>
        <v>-0.0009808333333333333</v>
      </c>
      <c r="G666" s="14">
        <f t="shared" si="53"/>
        <v>0.99010556</v>
      </c>
    </row>
    <row r="667" spans="1:7" ht="13.5">
      <c r="A667" s="9" t="s">
        <v>532</v>
      </c>
      <c r="B667" s="1">
        <f t="shared" si="50"/>
        <v>40128</v>
      </c>
      <c r="C667" s="13">
        <f t="shared" si="51"/>
        <v>0.125</v>
      </c>
      <c r="E667" s="6">
        <f t="shared" si="54"/>
        <v>228.71099816666666</v>
      </c>
      <c r="F667" s="5">
        <f t="shared" si="52"/>
        <v>-0.0009802222222222222</v>
      </c>
      <c r="G667" s="14">
        <f t="shared" si="53"/>
        <v>0.99009612</v>
      </c>
    </row>
    <row r="668" spans="1:7" ht="13.5">
      <c r="A668" s="9" t="s">
        <v>533</v>
      </c>
      <c r="B668" s="1">
        <f t="shared" si="50"/>
        <v>40128</v>
      </c>
      <c r="C668" s="13">
        <f t="shared" si="51"/>
        <v>0.16666666666666666</v>
      </c>
      <c r="E668" s="6">
        <f t="shared" si="54"/>
        <v>228.75289108333334</v>
      </c>
      <c r="F668" s="5">
        <f t="shared" si="52"/>
        <v>-0.0009796388888888888</v>
      </c>
      <c r="G668" s="14">
        <f t="shared" si="53"/>
        <v>0.99008668</v>
      </c>
    </row>
    <row r="669" spans="1:7" ht="13.5">
      <c r="A669" s="9" t="s">
        <v>534</v>
      </c>
      <c r="B669" s="1">
        <f t="shared" si="50"/>
        <v>40128</v>
      </c>
      <c r="C669" s="13">
        <f t="shared" si="51"/>
        <v>0.20833333333333334</v>
      </c>
      <c r="E669" s="6">
        <f t="shared" si="54"/>
        <v>228.79478491666666</v>
      </c>
      <c r="F669" s="5">
        <f t="shared" si="52"/>
        <v>-0.0009790277777777779</v>
      </c>
      <c r="G669" s="14">
        <f t="shared" si="53"/>
        <v>0.99007725</v>
      </c>
    </row>
    <row r="670" spans="1:7" ht="13.5">
      <c r="A670" s="9" t="s">
        <v>535</v>
      </c>
      <c r="B670" s="1">
        <f t="shared" si="50"/>
        <v>40128</v>
      </c>
      <c r="C670" s="13">
        <f t="shared" si="51"/>
        <v>0.25</v>
      </c>
      <c r="E670" s="6">
        <f t="shared" si="54"/>
        <v>228.83667975</v>
      </c>
      <c r="F670" s="5">
        <f t="shared" si="52"/>
        <v>-0.0009784444444444445</v>
      </c>
      <c r="G670" s="14">
        <f t="shared" si="53"/>
        <v>0.99006782</v>
      </c>
    </row>
    <row r="671" spans="1:7" ht="13.5">
      <c r="A671" s="9" t="s">
        <v>536</v>
      </c>
      <c r="B671" s="1">
        <f t="shared" si="50"/>
        <v>40128</v>
      </c>
      <c r="C671" s="13">
        <f t="shared" si="51"/>
        <v>0.2916666666666667</v>
      </c>
      <c r="E671" s="6">
        <f t="shared" si="54"/>
        <v>228.8785755277778</v>
      </c>
      <c r="F671" s="5">
        <f t="shared" si="52"/>
        <v>-0.0009778888888888888</v>
      </c>
      <c r="G671" s="14">
        <f t="shared" si="53"/>
        <v>0.9900584</v>
      </c>
    </row>
    <row r="672" spans="1:7" ht="13.5">
      <c r="A672" s="9" t="s">
        <v>537</v>
      </c>
      <c r="B672" s="1">
        <f t="shared" si="50"/>
        <v>40128</v>
      </c>
      <c r="C672" s="13">
        <f t="shared" si="51"/>
        <v>0.3333333333333333</v>
      </c>
      <c r="E672" s="6">
        <f t="shared" si="54"/>
        <v>228.92047227777778</v>
      </c>
      <c r="F672" s="5">
        <f t="shared" si="52"/>
        <v>-0.0009773055555555555</v>
      </c>
      <c r="G672" s="14">
        <f t="shared" si="53"/>
        <v>0.99004898</v>
      </c>
    </row>
    <row r="673" spans="1:7" ht="13.5">
      <c r="A673" s="9" t="s">
        <v>538</v>
      </c>
      <c r="B673" s="1">
        <f t="shared" si="50"/>
        <v>40128</v>
      </c>
      <c r="C673" s="13">
        <f t="shared" si="51"/>
        <v>0.375</v>
      </c>
      <c r="E673" s="6">
        <f t="shared" si="54"/>
        <v>228.9623699722222</v>
      </c>
      <c r="F673" s="5">
        <f t="shared" si="52"/>
        <v>-0.0009767777777777778</v>
      </c>
      <c r="G673" s="14">
        <f t="shared" si="53"/>
        <v>0.99003957</v>
      </c>
    </row>
    <row r="674" spans="1:7" ht="13.5">
      <c r="A674" s="9" t="s">
        <v>539</v>
      </c>
      <c r="B674" s="1">
        <f t="shared" si="50"/>
        <v>40128</v>
      </c>
      <c r="C674" s="13">
        <f t="shared" si="51"/>
        <v>0.4166666666666667</v>
      </c>
      <c r="E674" s="6">
        <f t="shared" si="54"/>
        <v>229.0042686388889</v>
      </c>
      <c r="F674" s="5">
        <f t="shared" si="52"/>
        <v>-0.0009762222222222223</v>
      </c>
      <c r="G674" s="14">
        <f t="shared" si="53"/>
        <v>0.99003016</v>
      </c>
    </row>
    <row r="675" spans="1:7" ht="13.5">
      <c r="A675" s="9" t="s">
        <v>540</v>
      </c>
      <c r="B675" s="1">
        <f t="shared" si="50"/>
        <v>40128</v>
      </c>
      <c r="C675" s="13">
        <f t="shared" si="51"/>
        <v>0.4583333333333333</v>
      </c>
      <c r="E675" s="6">
        <f t="shared" si="54"/>
        <v>229.04616827777778</v>
      </c>
      <c r="F675" s="5">
        <f t="shared" si="52"/>
        <v>-0.0009756944444444445</v>
      </c>
      <c r="G675" s="14">
        <f t="shared" si="53"/>
        <v>0.99002075</v>
      </c>
    </row>
    <row r="676" spans="1:7" ht="13.5">
      <c r="A676" s="9" t="s">
        <v>541</v>
      </c>
      <c r="B676" s="1">
        <f t="shared" si="50"/>
        <v>40128</v>
      </c>
      <c r="C676" s="13">
        <f t="shared" si="51"/>
        <v>0.5</v>
      </c>
      <c r="E676" s="6">
        <f t="shared" si="54"/>
        <v>229.08806883333335</v>
      </c>
      <c r="F676" s="5">
        <f t="shared" si="52"/>
        <v>-0.0009751944444444444</v>
      </c>
      <c r="G676" s="14">
        <f t="shared" si="53"/>
        <v>0.99001135</v>
      </c>
    </row>
    <row r="677" spans="1:7" ht="13.5">
      <c r="A677" s="9" t="s">
        <v>542</v>
      </c>
      <c r="B677" s="1">
        <f t="shared" si="50"/>
        <v>40128</v>
      </c>
      <c r="C677" s="13">
        <f t="shared" si="51"/>
        <v>0.5416666666666666</v>
      </c>
      <c r="E677" s="6">
        <f t="shared" si="54"/>
        <v>229.1299703888889</v>
      </c>
      <c r="F677" s="5">
        <f t="shared" si="52"/>
        <v>-0.0009746666666666666</v>
      </c>
      <c r="G677" s="14">
        <f t="shared" si="53"/>
        <v>0.99000195</v>
      </c>
    </row>
    <row r="678" spans="1:7" ht="13.5">
      <c r="A678" s="9" t="s">
        <v>543</v>
      </c>
      <c r="B678" s="1">
        <f t="shared" si="50"/>
        <v>40128</v>
      </c>
      <c r="C678" s="13">
        <f t="shared" si="51"/>
        <v>0.5833333333333334</v>
      </c>
      <c r="E678" s="6">
        <f t="shared" si="54"/>
        <v>229.1718728611111</v>
      </c>
      <c r="F678" s="5">
        <f t="shared" si="52"/>
        <v>-0.0009741944444444444</v>
      </c>
      <c r="G678" s="14">
        <f t="shared" si="53"/>
        <v>0.98999255</v>
      </c>
    </row>
    <row r="679" spans="1:7" ht="13.5">
      <c r="A679" s="9" t="s">
        <v>544</v>
      </c>
      <c r="B679" s="1">
        <f t="shared" si="50"/>
        <v>40128</v>
      </c>
      <c r="C679" s="13">
        <f t="shared" si="51"/>
        <v>0.625</v>
      </c>
      <c r="E679" s="6">
        <f t="shared" si="54"/>
        <v>229.21377630555554</v>
      </c>
      <c r="F679" s="5">
        <f t="shared" si="52"/>
        <v>-0.0009736944444444445</v>
      </c>
      <c r="G679" s="14">
        <f t="shared" si="53"/>
        <v>0.98998316</v>
      </c>
    </row>
    <row r="680" spans="1:7" ht="13.5">
      <c r="A680" s="9" t="s">
        <v>545</v>
      </c>
      <c r="B680" s="1">
        <f t="shared" si="50"/>
        <v>40128</v>
      </c>
      <c r="C680" s="13">
        <f t="shared" si="51"/>
        <v>0.6666666666666666</v>
      </c>
      <c r="E680" s="6">
        <f t="shared" si="54"/>
        <v>229.25568072222222</v>
      </c>
      <c r="F680" s="5">
        <f t="shared" si="52"/>
        <v>-0.0009732222222222222</v>
      </c>
      <c r="G680" s="14">
        <f t="shared" si="53"/>
        <v>0.98997378</v>
      </c>
    </row>
    <row r="681" spans="1:7" ht="13.5">
      <c r="A681" s="9" t="s">
        <v>546</v>
      </c>
      <c r="B681" s="1">
        <f t="shared" si="50"/>
        <v>40128</v>
      </c>
      <c r="C681" s="13">
        <f t="shared" si="51"/>
        <v>0.7083333333333334</v>
      </c>
      <c r="E681" s="6">
        <f t="shared" si="54"/>
        <v>229.29758605555554</v>
      </c>
      <c r="F681" s="5">
        <f t="shared" si="52"/>
        <v>-0.0009727777777777777</v>
      </c>
      <c r="G681" s="14">
        <f t="shared" si="53"/>
        <v>0.98996439</v>
      </c>
    </row>
    <row r="682" spans="1:7" ht="13.5">
      <c r="A682" s="9" t="s">
        <v>547</v>
      </c>
      <c r="B682" s="1">
        <f t="shared" si="50"/>
        <v>40128</v>
      </c>
      <c r="C682" s="13">
        <f t="shared" si="51"/>
        <v>0.75</v>
      </c>
      <c r="E682" s="6">
        <f t="shared" si="54"/>
        <v>229.33949236111113</v>
      </c>
      <c r="F682" s="5">
        <f t="shared" si="52"/>
        <v>-0.0009723333333333333</v>
      </c>
      <c r="G682" s="14">
        <f t="shared" si="53"/>
        <v>0.98995502</v>
      </c>
    </row>
    <row r="683" spans="1:7" ht="13.5">
      <c r="A683" s="9" t="s">
        <v>895</v>
      </c>
      <c r="B683" s="1">
        <f t="shared" si="50"/>
        <v>40128</v>
      </c>
      <c r="C683" s="13">
        <f t="shared" si="51"/>
        <v>0.7916666666666666</v>
      </c>
      <c r="E683" s="6">
        <f t="shared" si="54"/>
        <v>229.3813996111111</v>
      </c>
      <c r="F683" s="5">
        <f t="shared" si="52"/>
        <v>-0.0009718888888888889</v>
      </c>
      <c r="G683" s="14">
        <f t="shared" si="53"/>
        <v>0.98994564</v>
      </c>
    </row>
    <row r="684" spans="1:7" ht="13.5">
      <c r="A684" s="9" t="s">
        <v>896</v>
      </c>
      <c r="B684" s="1">
        <f t="shared" si="50"/>
        <v>40128</v>
      </c>
      <c r="C684" s="13">
        <f t="shared" si="51"/>
        <v>0.8333333333333334</v>
      </c>
      <c r="E684" s="6">
        <f t="shared" si="54"/>
        <v>229.42330780555554</v>
      </c>
      <c r="F684" s="5">
        <f t="shared" si="52"/>
        <v>-0.0009714722222222222</v>
      </c>
      <c r="G684" s="14">
        <f t="shared" si="53"/>
        <v>0.98993627</v>
      </c>
    </row>
    <row r="685" spans="1:7" ht="13.5">
      <c r="A685" s="9" t="s">
        <v>897</v>
      </c>
      <c r="B685" s="1">
        <f t="shared" si="50"/>
        <v>40128</v>
      </c>
      <c r="C685" s="13">
        <f t="shared" si="51"/>
        <v>0.875</v>
      </c>
      <c r="E685" s="6">
        <f t="shared" si="54"/>
        <v>229.4652169722222</v>
      </c>
      <c r="F685" s="5">
        <f t="shared" si="52"/>
        <v>-0.0009710555555555555</v>
      </c>
      <c r="G685" s="14">
        <f t="shared" si="53"/>
        <v>0.98992691</v>
      </c>
    </row>
    <row r="686" spans="1:7" ht="13.5">
      <c r="A686" s="9" t="s">
        <v>898</v>
      </c>
      <c r="B686" s="1">
        <f t="shared" si="50"/>
        <v>40128</v>
      </c>
      <c r="C686" s="13">
        <f t="shared" si="51"/>
        <v>0.9166666666666666</v>
      </c>
      <c r="E686" s="6">
        <f t="shared" si="54"/>
        <v>229.50712705555554</v>
      </c>
      <c r="F686" s="5">
        <f t="shared" si="52"/>
        <v>-0.0009706666666666667</v>
      </c>
      <c r="G686" s="14">
        <f t="shared" si="53"/>
        <v>0.98991754</v>
      </c>
    </row>
    <row r="687" spans="1:7" ht="13.5">
      <c r="A687" s="9" t="s">
        <v>899</v>
      </c>
      <c r="B687" s="1">
        <f t="shared" si="50"/>
        <v>40128</v>
      </c>
      <c r="C687" s="13">
        <f t="shared" si="51"/>
        <v>0.9583333333333334</v>
      </c>
      <c r="E687" s="6">
        <f t="shared" si="54"/>
        <v>229.54903808333333</v>
      </c>
      <c r="F687" s="5">
        <f t="shared" si="52"/>
        <v>-0.0009702777777777777</v>
      </c>
      <c r="G687" s="14">
        <f t="shared" si="53"/>
        <v>0.98990818</v>
      </c>
    </row>
    <row r="688" spans="1:7" ht="13.5">
      <c r="A688" s="9" t="s">
        <v>900</v>
      </c>
      <c r="B688" s="1">
        <f t="shared" si="50"/>
        <v>40129</v>
      </c>
      <c r="C688" s="13">
        <f t="shared" si="51"/>
        <v>0</v>
      </c>
      <c r="E688" s="6">
        <f t="shared" si="54"/>
        <v>229.59095008333335</v>
      </c>
      <c r="F688" s="5">
        <f t="shared" si="52"/>
        <v>-0.000969888888888889</v>
      </c>
      <c r="G688" s="14">
        <f t="shared" si="53"/>
        <v>0.98989883</v>
      </c>
    </row>
    <row r="689" spans="1:7" ht="13.5">
      <c r="A689" s="9" t="s">
        <v>901</v>
      </c>
      <c r="B689" s="1">
        <f t="shared" si="50"/>
        <v>40129</v>
      </c>
      <c r="C689" s="13">
        <f t="shared" si="51"/>
        <v>0.041666666666666664</v>
      </c>
      <c r="E689" s="6">
        <f t="shared" si="54"/>
        <v>229.63286300000001</v>
      </c>
      <c r="F689" s="5">
        <f t="shared" si="52"/>
        <v>-0.0009695277777777778</v>
      </c>
      <c r="G689" s="14">
        <f t="shared" si="53"/>
        <v>0.98988948</v>
      </c>
    </row>
    <row r="690" spans="1:7" ht="13.5">
      <c r="A690" s="9" t="s">
        <v>902</v>
      </c>
      <c r="B690" s="1">
        <f t="shared" si="50"/>
        <v>40129</v>
      </c>
      <c r="C690" s="13">
        <f t="shared" si="51"/>
        <v>0.08333333333333333</v>
      </c>
      <c r="E690" s="6">
        <f t="shared" si="54"/>
        <v>229.6747768611111</v>
      </c>
      <c r="F690" s="5">
        <f t="shared" si="52"/>
        <v>-0.0009691944444444445</v>
      </c>
      <c r="G690" s="14">
        <f t="shared" si="53"/>
        <v>0.98988013</v>
      </c>
    </row>
    <row r="691" spans="1:7" ht="13.5">
      <c r="A691" s="9" t="s">
        <v>903</v>
      </c>
      <c r="B691" s="1">
        <f t="shared" si="50"/>
        <v>40129</v>
      </c>
      <c r="C691" s="13">
        <f t="shared" si="51"/>
        <v>0.125</v>
      </c>
      <c r="E691" s="6">
        <f t="shared" si="54"/>
        <v>229.71669166666666</v>
      </c>
      <c r="F691" s="5">
        <f t="shared" si="52"/>
        <v>-0.0009688333333333334</v>
      </c>
      <c r="G691" s="14">
        <f t="shared" si="53"/>
        <v>0.98987079</v>
      </c>
    </row>
    <row r="692" spans="1:7" ht="13.5">
      <c r="A692" s="9" t="s">
        <v>904</v>
      </c>
      <c r="B692" s="1">
        <f t="shared" si="50"/>
        <v>40129</v>
      </c>
      <c r="C692" s="13">
        <f t="shared" si="51"/>
        <v>0.16666666666666666</v>
      </c>
      <c r="E692" s="6">
        <f t="shared" si="54"/>
        <v>229.75860741666668</v>
      </c>
      <c r="F692" s="5">
        <f t="shared" si="52"/>
        <v>-0.0009685277777777778</v>
      </c>
      <c r="G692" s="14">
        <f t="shared" si="53"/>
        <v>0.98986145</v>
      </c>
    </row>
    <row r="693" spans="1:7" ht="13.5">
      <c r="A693" s="9" t="s">
        <v>905</v>
      </c>
      <c r="B693" s="1">
        <f t="shared" si="50"/>
        <v>40129</v>
      </c>
      <c r="C693" s="13">
        <f t="shared" si="51"/>
        <v>0.20833333333333334</v>
      </c>
      <c r="E693" s="6">
        <f t="shared" si="54"/>
        <v>229.80052411111112</v>
      </c>
      <c r="F693" s="5">
        <f t="shared" si="52"/>
        <v>-0.0009681944444444445</v>
      </c>
      <c r="G693" s="14">
        <f t="shared" si="53"/>
        <v>0.98985212</v>
      </c>
    </row>
    <row r="694" spans="1:7" ht="13.5">
      <c r="A694" s="9" t="s">
        <v>906</v>
      </c>
      <c r="B694" s="1">
        <f t="shared" si="50"/>
        <v>40129</v>
      </c>
      <c r="C694" s="13">
        <f t="shared" si="51"/>
        <v>0.25</v>
      </c>
      <c r="E694" s="6">
        <f t="shared" si="54"/>
        <v>229.84244172222222</v>
      </c>
      <c r="F694" s="5">
        <f t="shared" si="52"/>
        <v>-0.0009679166666666667</v>
      </c>
      <c r="G694" s="14">
        <f t="shared" si="53"/>
        <v>0.98984278</v>
      </c>
    </row>
    <row r="695" spans="1:7" ht="13.5">
      <c r="A695" s="9" t="s">
        <v>907</v>
      </c>
      <c r="B695" s="1">
        <f t="shared" si="50"/>
        <v>40129</v>
      </c>
      <c r="C695" s="13">
        <f t="shared" si="51"/>
        <v>0.2916666666666667</v>
      </c>
      <c r="E695" s="6">
        <f t="shared" si="54"/>
        <v>229.88436027777777</v>
      </c>
      <c r="F695" s="5">
        <f t="shared" si="52"/>
        <v>-0.0009676111111111111</v>
      </c>
      <c r="G695" s="14">
        <f t="shared" si="53"/>
        <v>0.98983346</v>
      </c>
    </row>
    <row r="696" spans="1:7" ht="13.5">
      <c r="A696" s="9" t="s">
        <v>908</v>
      </c>
      <c r="B696" s="1">
        <f t="shared" si="50"/>
        <v>40129</v>
      </c>
      <c r="C696" s="13">
        <f t="shared" si="51"/>
        <v>0.3333333333333333</v>
      </c>
      <c r="E696" s="6">
        <f t="shared" si="54"/>
        <v>229.92627975</v>
      </c>
      <c r="F696" s="5">
        <f t="shared" si="52"/>
        <v>-0.0009673611111111111</v>
      </c>
      <c r="G696" s="14">
        <f t="shared" si="53"/>
        <v>0.98982413</v>
      </c>
    </row>
    <row r="697" spans="1:7" ht="13.5">
      <c r="A697" s="9" t="s">
        <v>909</v>
      </c>
      <c r="B697" s="1">
        <f t="shared" si="50"/>
        <v>40129</v>
      </c>
      <c r="C697" s="13">
        <f t="shared" si="51"/>
        <v>0.375</v>
      </c>
      <c r="E697" s="6">
        <f t="shared" si="54"/>
        <v>229.96820019444445</v>
      </c>
      <c r="F697" s="5">
        <f t="shared" si="52"/>
        <v>-0.0009670833333333334</v>
      </c>
      <c r="G697" s="14">
        <f t="shared" si="53"/>
        <v>0.98981481</v>
      </c>
    </row>
    <row r="698" spans="1:7" ht="13.5">
      <c r="A698" s="9" t="s">
        <v>910</v>
      </c>
      <c r="B698" s="1">
        <f t="shared" si="50"/>
        <v>40129</v>
      </c>
      <c r="C698" s="13">
        <f t="shared" si="51"/>
        <v>0.4166666666666667</v>
      </c>
      <c r="E698" s="6">
        <f t="shared" si="54"/>
        <v>230.01012152777778</v>
      </c>
      <c r="F698" s="5">
        <f t="shared" si="52"/>
        <v>-0.0009668333333333333</v>
      </c>
      <c r="G698" s="14">
        <f t="shared" si="53"/>
        <v>0.9898055</v>
      </c>
    </row>
    <row r="699" spans="1:7" ht="13.5">
      <c r="A699" s="9" t="s">
        <v>911</v>
      </c>
      <c r="B699" s="1">
        <f t="shared" si="50"/>
        <v>40129</v>
      </c>
      <c r="C699" s="13">
        <f t="shared" si="51"/>
        <v>0.4583333333333333</v>
      </c>
      <c r="E699" s="6">
        <f t="shared" si="54"/>
        <v>230.05204380555557</v>
      </c>
      <c r="F699" s="5">
        <f t="shared" si="52"/>
        <v>-0.0009666111111111111</v>
      </c>
      <c r="G699" s="14">
        <f t="shared" si="53"/>
        <v>0.98979618</v>
      </c>
    </row>
    <row r="700" spans="1:7" ht="13.5">
      <c r="A700" s="9" t="s">
        <v>912</v>
      </c>
      <c r="B700" s="1">
        <f t="shared" si="50"/>
        <v>40129</v>
      </c>
      <c r="C700" s="13">
        <f t="shared" si="51"/>
        <v>0.5</v>
      </c>
      <c r="E700" s="6">
        <f t="shared" si="54"/>
        <v>230.09396702777778</v>
      </c>
      <c r="F700" s="5">
        <f t="shared" si="52"/>
        <v>-0.0009663888888888889</v>
      </c>
      <c r="G700" s="14">
        <f t="shared" si="53"/>
        <v>0.98978688</v>
      </c>
    </row>
    <row r="701" spans="1:7" ht="13.5">
      <c r="A701" s="9" t="s">
        <v>290</v>
      </c>
      <c r="B701" s="1">
        <f t="shared" si="50"/>
        <v>40129</v>
      </c>
      <c r="C701" s="13">
        <f t="shared" si="51"/>
        <v>0.5416666666666666</v>
      </c>
      <c r="E701" s="6">
        <f t="shared" si="54"/>
        <v>230.13589116666665</v>
      </c>
      <c r="F701" s="5">
        <f t="shared" si="52"/>
        <v>-0.0009661666666666667</v>
      </c>
      <c r="G701" s="14">
        <f t="shared" si="53"/>
        <v>0.98977757</v>
      </c>
    </row>
    <row r="702" spans="1:7" ht="13.5">
      <c r="A702" s="9" t="s">
        <v>291</v>
      </c>
      <c r="B702" s="1">
        <f t="shared" si="50"/>
        <v>40129</v>
      </c>
      <c r="C702" s="13">
        <f t="shared" si="51"/>
        <v>0.5833333333333334</v>
      </c>
      <c r="E702" s="6">
        <f t="shared" si="54"/>
        <v>230.17781622222222</v>
      </c>
      <c r="F702" s="5">
        <f t="shared" si="52"/>
        <v>-0.0009659722222222222</v>
      </c>
      <c r="G702" s="14">
        <f t="shared" si="53"/>
        <v>0.98976827</v>
      </c>
    </row>
    <row r="703" spans="1:7" ht="13.5">
      <c r="A703" s="9" t="s">
        <v>292</v>
      </c>
      <c r="B703" s="1">
        <f t="shared" si="50"/>
        <v>40129</v>
      </c>
      <c r="C703" s="13">
        <f t="shared" si="51"/>
        <v>0.625</v>
      </c>
      <c r="E703" s="6">
        <f t="shared" si="54"/>
        <v>230.21974222222224</v>
      </c>
      <c r="F703" s="5">
        <f t="shared" si="52"/>
        <v>-0.0009658055555555556</v>
      </c>
      <c r="G703" s="14">
        <f t="shared" si="53"/>
        <v>0.98975897</v>
      </c>
    </row>
    <row r="704" spans="1:7" ht="13.5">
      <c r="A704" s="9" t="s">
        <v>293</v>
      </c>
      <c r="B704" s="1">
        <f t="shared" si="50"/>
        <v>40129</v>
      </c>
      <c r="C704" s="13">
        <f t="shared" si="51"/>
        <v>0.6666666666666666</v>
      </c>
      <c r="E704" s="6">
        <f t="shared" si="54"/>
        <v>230.2616691388889</v>
      </c>
      <c r="F704" s="5">
        <f t="shared" si="52"/>
        <v>-0.0009656388888888889</v>
      </c>
      <c r="G704" s="14">
        <f t="shared" si="53"/>
        <v>0.98974968</v>
      </c>
    </row>
    <row r="705" spans="1:7" ht="13.5">
      <c r="A705" s="9" t="s">
        <v>294</v>
      </c>
      <c r="B705" s="1">
        <f t="shared" si="50"/>
        <v>40129</v>
      </c>
      <c r="C705" s="13">
        <f t="shared" si="51"/>
        <v>0.7083333333333334</v>
      </c>
      <c r="E705" s="6">
        <f t="shared" si="54"/>
        <v>230.30359697222224</v>
      </c>
      <c r="F705" s="5">
        <f t="shared" si="52"/>
        <v>-0.0009654722222222222</v>
      </c>
      <c r="G705" s="14">
        <f t="shared" si="53"/>
        <v>0.98974039</v>
      </c>
    </row>
    <row r="706" spans="1:7" ht="13.5">
      <c r="A706" s="9" t="s">
        <v>295</v>
      </c>
      <c r="B706" s="1">
        <f t="shared" si="50"/>
        <v>40129</v>
      </c>
      <c r="C706" s="13">
        <f t="shared" si="51"/>
        <v>0.75</v>
      </c>
      <c r="E706" s="6">
        <f t="shared" si="54"/>
        <v>230.34552572222222</v>
      </c>
      <c r="F706" s="5">
        <f t="shared" si="52"/>
        <v>-0.0009653333333333333</v>
      </c>
      <c r="G706" s="14">
        <f t="shared" si="53"/>
        <v>0.9897311</v>
      </c>
    </row>
    <row r="707" spans="1:7" ht="13.5">
      <c r="A707" s="9" t="s">
        <v>296</v>
      </c>
      <c r="B707" s="1">
        <f t="shared" si="50"/>
        <v>40129</v>
      </c>
      <c r="C707" s="13">
        <f t="shared" si="51"/>
        <v>0.7916666666666666</v>
      </c>
      <c r="E707" s="6">
        <f t="shared" si="54"/>
        <v>230.38745541666665</v>
      </c>
      <c r="F707" s="5">
        <f t="shared" si="52"/>
        <v>-0.0009652222222222222</v>
      </c>
      <c r="G707" s="14">
        <f t="shared" si="53"/>
        <v>0.98972182</v>
      </c>
    </row>
    <row r="708" spans="1:7" ht="13.5">
      <c r="A708" s="9" t="s">
        <v>297</v>
      </c>
      <c r="B708" s="1">
        <f t="shared" si="50"/>
        <v>40129</v>
      </c>
      <c r="C708" s="13">
        <f t="shared" si="51"/>
        <v>0.8333333333333334</v>
      </c>
      <c r="E708" s="6">
        <f t="shared" si="54"/>
        <v>230.429386</v>
      </c>
      <c r="F708" s="5">
        <f t="shared" si="52"/>
        <v>-0.0009651111111111111</v>
      </c>
      <c r="G708" s="14">
        <f t="shared" si="53"/>
        <v>0.98971254</v>
      </c>
    </row>
    <row r="709" spans="1:7" ht="13.5">
      <c r="A709" s="9" t="s">
        <v>920</v>
      </c>
      <c r="B709" s="1">
        <f t="shared" si="50"/>
        <v>40129</v>
      </c>
      <c r="C709" s="13">
        <f t="shared" si="51"/>
        <v>0.875</v>
      </c>
      <c r="E709" s="6">
        <f t="shared" si="54"/>
        <v>230.4713175</v>
      </c>
      <c r="F709" s="5">
        <f t="shared" si="52"/>
        <v>-0.000965</v>
      </c>
      <c r="G709" s="14">
        <f t="shared" si="53"/>
        <v>0.98970327</v>
      </c>
    </row>
    <row r="710" spans="1:7" ht="13.5">
      <c r="A710" s="9" t="s">
        <v>921</v>
      </c>
      <c r="B710" s="1">
        <f t="shared" si="50"/>
        <v>40129</v>
      </c>
      <c r="C710" s="13">
        <f t="shared" si="51"/>
        <v>0.9166666666666666</v>
      </c>
      <c r="E710" s="6">
        <f t="shared" si="54"/>
        <v>230.51324994444445</v>
      </c>
      <c r="F710" s="5">
        <f t="shared" si="52"/>
        <v>-0.0009649166666666667</v>
      </c>
      <c r="G710" s="14">
        <f t="shared" si="53"/>
        <v>0.98969399</v>
      </c>
    </row>
    <row r="711" spans="1:7" ht="13.5">
      <c r="A711" s="9" t="s">
        <v>922</v>
      </c>
      <c r="B711" s="1">
        <f t="shared" si="50"/>
        <v>40129</v>
      </c>
      <c r="C711" s="13">
        <f t="shared" si="51"/>
        <v>0.9583333333333334</v>
      </c>
      <c r="E711" s="6">
        <f t="shared" si="54"/>
        <v>230.5551832777778</v>
      </c>
      <c r="F711" s="5">
        <f t="shared" si="52"/>
        <v>-0.0009648333333333333</v>
      </c>
      <c r="G711" s="14">
        <f t="shared" si="53"/>
        <v>0.98968473</v>
      </c>
    </row>
    <row r="712" spans="1:7" ht="13.5">
      <c r="A712" s="9" t="s">
        <v>923</v>
      </c>
      <c r="B712" s="1">
        <f t="shared" si="50"/>
        <v>40130</v>
      </c>
      <c r="C712" s="13">
        <f t="shared" si="51"/>
        <v>0</v>
      </c>
      <c r="E712" s="6">
        <f t="shared" si="54"/>
        <v>230.59711752777778</v>
      </c>
      <c r="F712" s="5">
        <f t="shared" si="52"/>
        <v>-0.0009647777777777777</v>
      </c>
      <c r="G712" s="14">
        <f t="shared" si="53"/>
        <v>0.98967546</v>
      </c>
    </row>
    <row r="713" spans="1:7" ht="13.5">
      <c r="A713" s="9" t="s">
        <v>924</v>
      </c>
      <c r="B713" s="1">
        <f t="shared" si="50"/>
        <v>40130</v>
      </c>
      <c r="C713" s="13">
        <f t="shared" si="51"/>
        <v>0.041666666666666664</v>
      </c>
      <c r="E713" s="6">
        <f t="shared" si="54"/>
        <v>230.63905269444444</v>
      </c>
      <c r="F713" s="5">
        <f t="shared" si="52"/>
        <v>-0.00096475</v>
      </c>
      <c r="G713" s="14">
        <f t="shared" si="53"/>
        <v>0.9896662</v>
      </c>
    </row>
    <row r="714" spans="1:7" ht="13.5">
      <c r="A714" s="9" t="s">
        <v>925</v>
      </c>
      <c r="B714" s="1">
        <f t="shared" si="50"/>
        <v>40130</v>
      </c>
      <c r="C714" s="13">
        <f t="shared" si="51"/>
        <v>0.08333333333333333</v>
      </c>
      <c r="E714" s="6">
        <f t="shared" si="54"/>
        <v>230.68098874999998</v>
      </c>
      <c r="F714" s="5">
        <f t="shared" si="52"/>
        <v>-0.0009647222222222222</v>
      </c>
      <c r="G714" s="14">
        <f t="shared" si="53"/>
        <v>0.98965694</v>
      </c>
    </row>
    <row r="715" spans="1:7" ht="13.5">
      <c r="A715" s="9" t="s">
        <v>926</v>
      </c>
      <c r="B715" s="1">
        <f t="shared" si="50"/>
        <v>40130</v>
      </c>
      <c r="C715" s="13">
        <f t="shared" si="51"/>
        <v>0.125</v>
      </c>
      <c r="E715" s="6">
        <f t="shared" si="54"/>
        <v>230.72292572222221</v>
      </c>
      <c r="F715" s="5">
        <f t="shared" si="52"/>
        <v>-0.0009646944444444445</v>
      </c>
      <c r="G715" s="14">
        <f t="shared" si="53"/>
        <v>0.98964769</v>
      </c>
    </row>
    <row r="716" spans="1:7" ht="13.5">
      <c r="A716" s="9" t="s">
        <v>927</v>
      </c>
      <c r="B716" s="1">
        <f t="shared" si="50"/>
        <v>40130</v>
      </c>
      <c r="C716" s="13">
        <f t="shared" si="51"/>
        <v>0.16666666666666666</v>
      </c>
      <c r="E716" s="6">
        <f t="shared" si="54"/>
        <v>230.7648636111111</v>
      </c>
      <c r="F716" s="5">
        <f t="shared" si="52"/>
        <v>-0.0009646944444444445</v>
      </c>
      <c r="G716" s="14">
        <f t="shared" si="53"/>
        <v>0.98963844</v>
      </c>
    </row>
    <row r="717" spans="1:7" ht="13.5">
      <c r="A717" s="9" t="s">
        <v>298</v>
      </c>
      <c r="B717" s="1">
        <f t="shared" si="50"/>
        <v>40130</v>
      </c>
      <c r="C717" s="13">
        <f t="shared" si="51"/>
        <v>0.20833333333333334</v>
      </c>
      <c r="E717" s="6">
        <f t="shared" si="54"/>
        <v>230.80680241666667</v>
      </c>
      <c r="F717" s="5">
        <f t="shared" si="52"/>
        <v>-0.0009646944444444445</v>
      </c>
      <c r="G717" s="14">
        <f t="shared" si="53"/>
        <v>0.98962919</v>
      </c>
    </row>
    <row r="718" spans="1:7" ht="13.5">
      <c r="A718" s="9" t="s">
        <v>299</v>
      </c>
      <c r="B718" s="1">
        <f t="shared" si="50"/>
        <v>40130</v>
      </c>
      <c r="C718" s="13">
        <f t="shared" si="51"/>
        <v>0.25</v>
      </c>
      <c r="E718" s="6">
        <f t="shared" si="54"/>
        <v>230.8487421111111</v>
      </c>
      <c r="F718" s="5">
        <f t="shared" si="52"/>
        <v>-0.0009647222222222222</v>
      </c>
      <c r="G718" s="14">
        <f t="shared" si="53"/>
        <v>0.98961995</v>
      </c>
    </row>
    <row r="719" spans="1:7" ht="13.5">
      <c r="A719" s="9" t="s">
        <v>300</v>
      </c>
      <c r="B719" s="1">
        <f t="shared" si="50"/>
        <v>40130</v>
      </c>
      <c r="C719" s="13">
        <f t="shared" si="51"/>
        <v>0.2916666666666667</v>
      </c>
      <c r="E719" s="6">
        <f t="shared" si="54"/>
        <v>230.89068269444445</v>
      </c>
      <c r="F719" s="5">
        <f t="shared" si="52"/>
        <v>-0.0009647777777777777</v>
      </c>
      <c r="G719" s="14">
        <f t="shared" si="53"/>
        <v>0.98961071</v>
      </c>
    </row>
    <row r="720" spans="1:7" ht="13.5">
      <c r="A720" s="9" t="s">
        <v>301</v>
      </c>
      <c r="B720" s="1">
        <f aca="true" t="shared" si="55" ref="B720:B783">DATE(FIXED(MID(A720,9,4)),FIXED(MID(A720,4,3)),FIXED(MID(A720,1,3)))</f>
        <v>40130</v>
      </c>
      <c r="C720" s="13">
        <f aca="true" t="shared" si="56" ref="C720:C783">(VALUE(MID(A720,14,2))+VALUE(MID(A720,17,2))/60+VALUE(MID(A720,20,5))/3660)/24</f>
        <v>0.3333333333333333</v>
      </c>
      <c r="E720" s="6">
        <f t="shared" si="54"/>
        <v>230.93262419444443</v>
      </c>
      <c r="F720" s="5">
        <f aca="true" t="shared" si="57" ref="F720:F783">-((VALUE(MID(A720,44,2))+VALUE(MID(A720,47,2))/60+VALUE(MID(A720,50,7))/3600)*(IF(MID(A720,43,1)="-",-1,1)))</f>
        <v>-0.0009648333333333333</v>
      </c>
      <c r="G720" s="14">
        <f aca="true" t="shared" si="58" ref="G720:G783">VALUE(MID(A720,60,11))</f>
        <v>0.98960147</v>
      </c>
    </row>
    <row r="721" spans="1:7" ht="13.5">
      <c r="A721" s="9" t="s">
        <v>302</v>
      </c>
      <c r="B721" s="1">
        <f t="shared" si="55"/>
        <v>40130</v>
      </c>
      <c r="C721" s="13">
        <f t="shared" si="56"/>
        <v>0.375</v>
      </c>
      <c r="E721" s="6">
        <f aca="true" t="shared" si="59" ref="E721:E784">VALUE(MID(A721,27,3))+VALUE(MID(A721,31,2))/60+VALUE(MID(A721,34,7))/3600</f>
        <v>230.97456658333334</v>
      </c>
      <c r="F721" s="5">
        <f t="shared" si="57"/>
        <v>-0.0009648888888888888</v>
      </c>
      <c r="G721" s="14">
        <f t="shared" si="58"/>
        <v>0.98959224</v>
      </c>
    </row>
    <row r="722" spans="1:7" ht="13.5">
      <c r="A722" s="9" t="s">
        <v>303</v>
      </c>
      <c r="B722" s="1">
        <f t="shared" si="55"/>
        <v>40130</v>
      </c>
      <c r="C722" s="13">
        <f t="shared" si="56"/>
        <v>0.4166666666666667</v>
      </c>
      <c r="E722" s="6">
        <f t="shared" si="59"/>
        <v>231.0165098888889</v>
      </c>
      <c r="F722" s="5">
        <f t="shared" si="57"/>
        <v>-0.0009649722222222222</v>
      </c>
      <c r="G722" s="14">
        <f t="shared" si="58"/>
        <v>0.98958301</v>
      </c>
    </row>
    <row r="723" spans="1:7" ht="13.5">
      <c r="A723" s="9" t="s">
        <v>304</v>
      </c>
      <c r="B723" s="1">
        <f t="shared" si="55"/>
        <v>40130</v>
      </c>
      <c r="C723" s="13">
        <f t="shared" si="56"/>
        <v>0.4583333333333333</v>
      </c>
      <c r="E723" s="6">
        <f t="shared" si="59"/>
        <v>231.05845408333334</v>
      </c>
      <c r="F723" s="5">
        <f t="shared" si="57"/>
        <v>-0.0009650833333333333</v>
      </c>
      <c r="G723" s="14">
        <f t="shared" si="58"/>
        <v>0.98957379</v>
      </c>
    </row>
    <row r="724" spans="1:7" ht="13.5">
      <c r="A724" s="9" t="s">
        <v>305</v>
      </c>
      <c r="B724" s="1">
        <f t="shared" si="55"/>
        <v>40130</v>
      </c>
      <c r="C724" s="13">
        <f t="shared" si="56"/>
        <v>0.5</v>
      </c>
      <c r="E724" s="6">
        <f t="shared" si="59"/>
        <v>231.10039916666665</v>
      </c>
      <c r="F724" s="5">
        <f t="shared" si="57"/>
        <v>-0.0009651944444444444</v>
      </c>
      <c r="G724" s="14">
        <f t="shared" si="58"/>
        <v>0.98956457</v>
      </c>
    </row>
    <row r="725" spans="1:7" ht="13.5">
      <c r="A725" s="9" t="s">
        <v>306</v>
      </c>
      <c r="B725" s="1">
        <f t="shared" si="55"/>
        <v>40130</v>
      </c>
      <c r="C725" s="13">
        <f t="shared" si="56"/>
        <v>0.5416666666666666</v>
      </c>
      <c r="E725" s="6">
        <f t="shared" si="59"/>
        <v>231.14234513888889</v>
      </c>
      <c r="F725" s="5">
        <f t="shared" si="57"/>
        <v>-0.0009653055555555555</v>
      </c>
      <c r="G725" s="14">
        <f t="shared" si="58"/>
        <v>0.98955535</v>
      </c>
    </row>
    <row r="726" spans="1:7" ht="13.5">
      <c r="A726" s="9" t="s">
        <v>307</v>
      </c>
      <c r="B726" s="1">
        <f t="shared" si="55"/>
        <v>40130</v>
      </c>
      <c r="C726" s="13">
        <f t="shared" si="56"/>
        <v>0.5833333333333334</v>
      </c>
      <c r="E726" s="6">
        <f t="shared" si="59"/>
        <v>231.184292</v>
      </c>
      <c r="F726" s="5">
        <f t="shared" si="57"/>
        <v>-0.0009654444444444444</v>
      </c>
      <c r="G726" s="14">
        <f t="shared" si="58"/>
        <v>0.98954613</v>
      </c>
    </row>
    <row r="727" spans="1:7" ht="13.5">
      <c r="A727" s="9" t="s">
        <v>308</v>
      </c>
      <c r="B727" s="1">
        <f t="shared" si="55"/>
        <v>40130</v>
      </c>
      <c r="C727" s="13">
        <f t="shared" si="56"/>
        <v>0.625</v>
      </c>
      <c r="E727" s="6">
        <f t="shared" si="59"/>
        <v>231.22623977777778</v>
      </c>
      <c r="F727" s="5">
        <f t="shared" si="57"/>
        <v>-0.0009656111111111111</v>
      </c>
      <c r="G727" s="14">
        <f t="shared" si="58"/>
        <v>0.98953692</v>
      </c>
    </row>
    <row r="728" spans="1:7" ht="13.5">
      <c r="A728" s="9" t="s">
        <v>309</v>
      </c>
      <c r="B728" s="1">
        <f t="shared" si="55"/>
        <v>40130</v>
      </c>
      <c r="C728" s="13">
        <f t="shared" si="56"/>
        <v>0.6666666666666666</v>
      </c>
      <c r="E728" s="6">
        <f t="shared" si="59"/>
        <v>231.26818841666667</v>
      </c>
      <c r="F728" s="5">
        <f t="shared" si="57"/>
        <v>-0.0009657777777777777</v>
      </c>
      <c r="G728" s="14">
        <f t="shared" si="58"/>
        <v>0.98952771</v>
      </c>
    </row>
    <row r="729" spans="1:7" ht="13.5">
      <c r="A729" s="9" t="s">
        <v>310</v>
      </c>
      <c r="B729" s="1">
        <f t="shared" si="55"/>
        <v>40130</v>
      </c>
      <c r="C729" s="13">
        <f t="shared" si="56"/>
        <v>0.7083333333333334</v>
      </c>
      <c r="E729" s="6">
        <f t="shared" si="59"/>
        <v>231.31013794444445</v>
      </c>
      <c r="F729" s="5">
        <f t="shared" si="57"/>
        <v>-0.0009659444444444444</v>
      </c>
      <c r="G729" s="14">
        <f t="shared" si="58"/>
        <v>0.98951851</v>
      </c>
    </row>
    <row r="730" spans="1:7" ht="13.5">
      <c r="A730" s="9" t="s">
        <v>311</v>
      </c>
      <c r="B730" s="1">
        <f t="shared" si="55"/>
        <v>40130</v>
      </c>
      <c r="C730" s="13">
        <f t="shared" si="56"/>
        <v>0.75</v>
      </c>
      <c r="E730" s="6">
        <f t="shared" si="59"/>
        <v>231.3520883611111</v>
      </c>
      <c r="F730" s="5">
        <f t="shared" si="57"/>
        <v>-0.0009661388888888889</v>
      </c>
      <c r="G730" s="14">
        <f t="shared" si="58"/>
        <v>0.98950931</v>
      </c>
    </row>
    <row r="731" spans="1:7" ht="13.5">
      <c r="A731" s="9" t="s">
        <v>312</v>
      </c>
      <c r="B731" s="1">
        <f t="shared" si="55"/>
        <v>40130</v>
      </c>
      <c r="C731" s="13">
        <f t="shared" si="56"/>
        <v>0.7916666666666666</v>
      </c>
      <c r="E731" s="6">
        <f t="shared" si="59"/>
        <v>231.39403966666666</v>
      </c>
      <c r="F731" s="5">
        <f t="shared" si="57"/>
        <v>-0.0009663611111111111</v>
      </c>
      <c r="G731" s="14">
        <f t="shared" si="58"/>
        <v>0.98950011</v>
      </c>
    </row>
    <row r="732" spans="1:7" ht="13.5">
      <c r="A732" s="9" t="s">
        <v>313</v>
      </c>
      <c r="B732" s="1">
        <f t="shared" si="55"/>
        <v>40130</v>
      </c>
      <c r="C732" s="13">
        <f t="shared" si="56"/>
        <v>0.8333333333333334</v>
      </c>
      <c r="E732" s="6">
        <f t="shared" si="59"/>
        <v>231.43599186111112</v>
      </c>
      <c r="F732" s="5">
        <f t="shared" si="57"/>
        <v>-0.0009665833333333333</v>
      </c>
      <c r="G732" s="14">
        <f t="shared" si="58"/>
        <v>0.98949091</v>
      </c>
    </row>
    <row r="733" spans="1:7" ht="13.5">
      <c r="A733" s="9" t="s">
        <v>314</v>
      </c>
      <c r="B733" s="1">
        <f t="shared" si="55"/>
        <v>40130</v>
      </c>
      <c r="C733" s="13">
        <f t="shared" si="56"/>
        <v>0.875</v>
      </c>
      <c r="E733" s="6">
        <f t="shared" si="59"/>
        <v>231.47794491666667</v>
      </c>
      <c r="F733" s="5">
        <f t="shared" si="57"/>
        <v>-0.0009668333333333333</v>
      </c>
      <c r="G733" s="14">
        <f t="shared" si="58"/>
        <v>0.98948172</v>
      </c>
    </row>
    <row r="734" spans="1:7" ht="13.5">
      <c r="A734" s="9" t="s">
        <v>315</v>
      </c>
      <c r="B734" s="1">
        <f t="shared" si="55"/>
        <v>40130</v>
      </c>
      <c r="C734" s="13">
        <f t="shared" si="56"/>
        <v>0.9166666666666666</v>
      </c>
      <c r="E734" s="6">
        <f t="shared" si="59"/>
        <v>231.51989886111113</v>
      </c>
      <c r="F734" s="5">
        <f t="shared" si="57"/>
        <v>-0.0009670833333333334</v>
      </c>
      <c r="G734" s="14">
        <f t="shared" si="58"/>
        <v>0.98947254</v>
      </c>
    </row>
    <row r="735" spans="1:7" ht="13.5">
      <c r="A735" s="9" t="s">
        <v>316</v>
      </c>
      <c r="B735" s="1">
        <f t="shared" si="55"/>
        <v>40130</v>
      </c>
      <c r="C735" s="13">
        <f t="shared" si="56"/>
        <v>0.9583333333333334</v>
      </c>
      <c r="E735" s="6">
        <f t="shared" si="59"/>
        <v>231.56185369444447</v>
      </c>
      <c r="F735" s="5">
        <f t="shared" si="57"/>
        <v>-0.0009673611111111111</v>
      </c>
      <c r="G735" s="14">
        <f t="shared" si="58"/>
        <v>0.98946335</v>
      </c>
    </row>
    <row r="736" spans="1:7" ht="13.5">
      <c r="A736" s="9" t="s">
        <v>317</v>
      </c>
      <c r="B736" s="1">
        <f t="shared" si="55"/>
        <v>40131</v>
      </c>
      <c r="C736" s="13">
        <f t="shared" si="56"/>
        <v>0</v>
      </c>
      <c r="E736" s="6">
        <f t="shared" si="59"/>
        <v>231.6038093888889</v>
      </c>
      <c r="F736" s="5">
        <f t="shared" si="57"/>
        <v>-0.0009676388888888889</v>
      </c>
      <c r="G736" s="14">
        <f t="shared" si="58"/>
        <v>0.98945417</v>
      </c>
    </row>
    <row r="737" spans="1:7" ht="13.5">
      <c r="A737" s="9" t="s">
        <v>318</v>
      </c>
      <c r="B737" s="1">
        <f t="shared" si="55"/>
        <v>40131</v>
      </c>
      <c r="C737" s="13">
        <f t="shared" si="56"/>
        <v>0.041666666666666664</v>
      </c>
      <c r="E737" s="6">
        <f t="shared" si="59"/>
        <v>231.64576594444443</v>
      </c>
      <c r="F737" s="5">
        <f t="shared" si="57"/>
        <v>-0.0009679166666666667</v>
      </c>
      <c r="G737" s="14">
        <f t="shared" si="58"/>
        <v>0.98944499</v>
      </c>
    </row>
    <row r="738" spans="1:7" ht="13.5">
      <c r="A738" s="9" t="s">
        <v>319</v>
      </c>
      <c r="B738" s="1">
        <f t="shared" si="55"/>
        <v>40131</v>
      </c>
      <c r="C738" s="13">
        <f t="shared" si="56"/>
        <v>0.08333333333333333</v>
      </c>
      <c r="E738" s="6">
        <f t="shared" si="59"/>
        <v>231.68772338888888</v>
      </c>
      <c r="F738" s="5">
        <f t="shared" si="57"/>
        <v>-0.00096825</v>
      </c>
      <c r="G738" s="14">
        <f t="shared" si="58"/>
        <v>0.98943582</v>
      </c>
    </row>
    <row r="739" spans="1:7" ht="13.5">
      <c r="A739" s="9" t="s">
        <v>320</v>
      </c>
      <c r="B739" s="1">
        <f t="shared" si="55"/>
        <v>40131</v>
      </c>
      <c r="C739" s="13">
        <f t="shared" si="56"/>
        <v>0.125</v>
      </c>
      <c r="E739" s="6">
        <f t="shared" si="59"/>
        <v>231.7296817222222</v>
      </c>
      <c r="F739" s="5">
        <f t="shared" si="57"/>
        <v>-0.0009685555555555556</v>
      </c>
      <c r="G739" s="14">
        <f t="shared" si="58"/>
        <v>0.98942665</v>
      </c>
    </row>
    <row r="740" spans="1:7" ht="13.5">
      <c r="A740" s="9" t="s">
        <v>321</v>
      </c>
      <c r="B740" s="1">
        <f t="shared" si="55"/>
        <v>40131</v>
      </c>
      <c r="C740" s="13">
        <f t="shared" si="56"/>
        <v>0.16666666666666666</v>
      </c>
      <c r="E740" s="6">
        <f t="shared" si="59"/>
        <v>231.7716408888889</v>
      </c>
      <c r="F740" s="5">
        <f t="shared" si="57"/>
        <v>-0.0009689166666666668</v>
      </c>
      <c r="G740" s="14">
        <f t="shared" si="58"/>
        <v>0.98941748</v>
      </c>
    </row>
    <row r="741" spans="1:7" ht="13.5">
      <c r="A741" s="9" t="s">
        <v>322</v>
      </c>
      <c r="B741" s="1">
        <f t="shared" si="55"/>
        <v>40131</v>
      </c>
      <c r="C741" s="13">
        <f t="shared" si="56"/>
        <v>0.20833333333333334</v>
      </c>
      <c r="E741" s="6">
        <f t="shared" si="59"/>
        <v>231.81360094444446</v>
      </c>
      <c r="F741" s="5">
        <f t="shared" si="57"/>
        <v>-0.0009692777777777778</v>
      </c>
      <c r="G741" s="14">
        <f t="shared" si="58"/>
        <v>0.98940832</v>
      </c>
    </row>
    <row r="742" spans="1:7" ht="13.5">
      <c r="A742" s="9" t="s">
        <v>548</v>
      </c>
      <c r="B742" s="1">
        <f t="shared" si="55"/>
        <v>40131</v>
      </c>
      <c r="C742" s="13">
        <f t="shared" si="56"/>
        <v>0.25</v>
      </c>
      <c r="E742" s="6">
        <f t="shared" si="59"/>
        <v>231.8555618611111</v>
      </c>
      <c r="F742" s="5">
        <f t="shared" si="57"/>
        <v>-0.0009696388888888889</v>
      </c>
      <c r="G742" s="14">
        <f t="shared" si="58"/>
        <v>0.98939916</v>
      </c>
    </row>
    <row r="743" spans="1:7" ht="13.5">
      <c r="A743" s="9" t="s">
        <v>549</v>
      </c>
      <c r="B743" s="1">
        <f t="shared" si="55"/>
        <v>40131</v>
      </c>
      <c r="C743" s="13">
        <f t="shared" si="56"/>
        <v>0.2916666666666667</v>
      </c>
      <c r="E743" s="6">
        <f t="shared" si="59"/>
        <v>231.89752363888888</v>
      </c>
      <c r="F743" s="5">
        <f t="shared" si="57"/>
        <v>-0.0009700277777777779</v>
      </c>
      <c r="G743" s="14">
        <f t="shared" si="58"/>
        <v>0.98939</v>
      </c>
    </row>
    <row r="744" spans="1:7" ht="13.5">
      <c r="A744" s="9" t="s">
        <v>550</v>
      </c>
      <c r="B744" s="1">
        <f t="shared" si="55"/>
        <v>40131</v>
      </c>
      <c r="C744" s="13">
        <f t="shared" si="56"/>
        <v>0.3333333333333333</v>
      </c>
      <c r="E744" s="6">
        <f t="shared" si="59"/>
        <v>231.93948630555556</v>
      </c>
      <c r="F744" s="5">
        <f t="shared" si="57"/>
        <v>-0.0009704166666666666</v>
      </c>
      <c r="G744" s="14">
        <f t="shared" si="58"/>
        <v>0.98938085</v>
      </c>
    </row>
    <row r="745" spans="1:7" ht="13.5">
      <c r="A745" s="9" t="s">
        <v>551</v>
      </c>
      <c r="B745" s="1">
        <f t="shared" si="55"/>
        <v>40131</v>
      </c>
      <c r="C745" s="13">
        <f t="shared" si="56"/>
        <v>0.375</v>
      </c>
      <c r="E745" s="6">
        <f t="shared" si="59"/>
        <v>231.98144980555557</v>
      </c>
      <c r="F745" s="5">
        <f t="shared" si="57"/>
        <v>-0.0009708333333333333</v>
      </c>
      <c r="G745" s="14">
        <f t="shared" si="58"/>
        <v>0.9893717</v>
      </c>
    </row>
    <row r="746" spans="1:7" ht="13.5">
      <c r="A746" s="9" t="s">
        <v>552</v>
      </c>
      <c r="B746" s="1">
        <f t="shared" si="55"/>
        <v>40131</v>
      </c>
      <c r="C746" s="13">
        <f t="shared" si="56"/>
        <v>0.4166666666666667</v>
      </c>
      <c r="E746" s="6">
        <f t="shared" si="59"/>
        <v>232.02341416666667</v>
      </c>
      <c r="F746" s="5">
        <f t="shared" si="57"/>
        <v>-0.00097125</v>
      </c>
      <c r="G746" s="14">
        <f t="shared" si="58"/>
        <v>0.98936255</v>
      </c>
    </row>
    <row r="747" spans="1:7" ht="13.5">
      <c r="A747" s="9" t="s">
        <v>553</v>
      </c>
      <c r="B747" s="1">
        <f t="shared" si="55"/>
        <v>40131</v>
      </c>
      <c r="C747" s="13">
        <f t="shared" si="56"/>
        <v>0.4583333333333333</v>
      </c>
      <c r="E747" s="6">
        <f t="shared" si="59"/>
        <v>232.0653793888889</v>
      </c>
      <c r="F747" s="5">
        <f t="shared" si="57"/>
        <v>-0.0009716944444444444</v>
      </c>
      <c r="G747" s="14">
        <f t="shared" si="58"/>
        <v>0.98935341</v>
      </c>
    </row>
    <row r="748" spans="1:7" ht="13.5">
      <c r="A748" s="9" t="s">
        <v>554</v>
      </c>
      <c r="B748" s="1">
        <f t="shared" si="55"/>
        <v>40131</v>
      </c>
      <c r="C748" s="13">
        <f t="shared" si="56"/>
        <v>0.5</v>
      </c>
      <c r="E748" s="6">
        <f t="shared" si="59"/>
        <v>232.10734547222222</v>
      </c>
      <c r="F748" s="5">
        <f t="shared" si="57"/>
        <v>-0.0009721666666666666</v>
      </c>
      <c r="G748" s="14">
        <f t="shared" si="58"/>
        <v>0.98934427</v>
      </c>
    </row>
    <row r="749" spans="1:7" ht="13.5">
      <c r="A749" s="9" t="s">
        <v>555</v>
      </c>
      <c r="B749" s="1">
        <f t="shared" si="55"/>
        <v>40131</v>
      </c>
      <c r="C749" s="13">
        <f t="shared" si="56"/>
        <v>0.5416666666666666</v>
      </c>
      <c r="E749" s="6">
        <f t="shared" si="59"/>
        <v>232.14931241666665</v>
      </c>
      <c r="F749" s="5">
        <f t="shared" si="57"/>
        <v>-0.0009726388888888889</v>
      </c>
      <c r="G749" s="14">
        <f t="shared" si="58"/>
        <v>0.98933513</v>
      </c>
    </row>
    <row r="750" spans="1:7" ht="13.5">
      <c r="A750" s="9" t="s">
        <v>556</v>
      </c>
      <c r="B750" s="1">
        <f t="shared" si="55"/>
        <v>40131</v>
      </c>
      <c r="C750" s="13">
        <f t="shared" si="56"/>
        <v>0.5833333333333334</v>
      </c>
      <c r="E750" s="6">
        <f t="shared" si="59"/>
        <v>232.19128019444446</v>
      </c>
      <c r="F750" s="5">
        <f t="shared" si="57"/>
        <v>-0.0009731111111111111</v>
      </c>
      <c r="G750" s="14">
        <f t="shared" si="58"/>
        <v>0.989326</v>
      </c>
    </row>
    <row r="751" spans="1:7" ht="13.5">
      <c r="A751" s="9" t="s">
        <v>557</v>
      </c>
      <c r="B751" s="1">
        <f t="shared" si="55"/>
        <v>40131</v>
      </c>
      <c r="C751" s="13">
        <f t="shared" si="56"/>
        <v>0.625</v>
      </c>
      <c r="E751" s="6">
        <f t="shared" si="59"/>
        <v>232.23324883333333</v>
      </c>
      <c r="F751" s="5">
        <f t="shared" si="57"/>
        <v>-0.0009736111111111111</v>
      </c>
      <c r="G751" s="14">
        <f t="shared" si="58"/>
        <v>0.98931687</v>
      </c>
    </row>
    <row r="752" spans="1:7" ht="13.5">
      <c r="A752" s="9" t="s">
        <v>558</v>
      </c>
      <c r="B752" s="1">
        <f t="shared" si="55"/>
        <v>40131</v>
      </c>
      <c r="C752" s="13">
        <f t="shared" si="56"/>
        <v>0.6666666666666666</v>
      </c>
      <c r="E752" s="6">
        <f t="shared" si="59"/>
        <v>232.27521833333336</v>
      </c>
      <c r="F752" s="5">
        <f t="shared" si="57"/>
        <v>-0.0009741388888888889</v>
      </c>
      <c r="G752" s="14">
        <f t="shared" si="58"/>
        <v>0.98930774</v>
      </c>
    </row>
    <row r="753" spans="1:7" ht="13.5">
      <c r="A753" s="9" t="s">
        <v>559</v>
      </c>
      <c r="B753" s="1">
        <f t="shared" si="55"/>
        <v>40131</v>
      </c>
      <c r="C753" s="13">
        <f t="shared" si="56"/>
        <v>0.7083333333333334</v>
      </c>
      <c r="E753" s="6">
        <f t="shared" si="59"/>
        <v>232.31718866666665</v>
      </c>
      <c r="F753" s="5">
        <f t="shared" si="57"/>
        <v>-0.0009746666666666666</v>
      </c>
      <c r="G753" s="14">
        <f t="shared" si="58"/>
        <v>0.98929862</v>
      </c>
    </row>
    <row r="754" spans="1:7" ht="13.5">
      <c r="A754" s="9" t="s">
        <v>560</v>
      </c>
      <c r="B754" s="1">
        <f t="shared" si="55"/>
        <v>40131</v>
      </c>
      <c r="C754" s="13">
        <f t="shared" si="56"/>
        <v>0.75</v>
      </c>
      <c r="E754" s="6">
        <f t="shared" si="59"/>
        <v>232.35915983333334</v>
      </c>
      <c r="F754" s="5">
        <f t="shared" si="57"/>
        <v>-0.0009751944444444444</v>
      </c>
      <c r="G754" s="14">
        <f t="shared" si="58"/>
        <v>0.9892895</v>
      </c>
    </row>
    <row r="755" spans="1:7" ht="13.5">
      <c r="A755" s="9" t="s">
        <v>561</v>
      </c>
      <c r="B755" s="1">
        <f t="shared" si="55"/>
        <v>40131</v>
      </c>
      <c r="C755" s="13">
        <f t="shared" si="56"/>
        <v>0.7916666666666666</v>
      </c>
      <c r="E755" s="6">
        <f t="shared" si="59"/>
        <v>232.4011318611111</v>
      </c>
      <c r="F755" s="5">
        <f t="shared" si="57"/>
        <v>-0.0009757500000000001</v>
      </c>
      <c r="G755" s="14">
        <f t="shared" si="58"/>
        <v>0.98928038</v>
      </c>
    </row>
    <row r="756" spans="1:7" ht="13.5">
      <c r="A756" s="9" t="s">
        <v>562</v>
      </c>
      <c r="B756" s="1">
        <f t="shared" si="55"/>
        <v>40131</v>
      </c>
      <c r="C756" s="13">
        <f t="shared" si="56"/>
        <v>0.8333333333333334</v>
      </c>
      <c r="E756" s="6">
        <f t="shared" si="59"/>
        <v>232.44310475</v>
      </c>
      <c r="F756" s="5">
        <f t="shared" si="57"/>
        <v>-0.0009763333333333334</v>
      </c>
      <c r="G756" s="14">
        <f t="shared" si="58"/>
        <v>0.98927127</v>
      </c>
    </row>
    <row r="757" spans="1:7" ht="13.5">
      <c r="A757" s="9" t="s">
        <v>563</v>
      </c>
      <c r="B757" s="1">
        <f t="shared" si="55"/>
        <v>40131</v>
      </c>
      <c r="C757" s="13">
        <f t="shared" si="56"/>
        <v>0.875</v>
      </c>
      <c r="E757" s="6">
        <f t="shared" si="59"/>
        <v>232.48507844444444</v>
      </c>
      <c r="F757" s="5">
        <f t="shared" si="57"/>
        <v>-0.0009769166666666667</v>
      </c>
      <c r="G757" s="14">
        <f t="shared" si="58"/>
        <v>0.98926216</v>
      </c>
    </row>
    <row r="758" spans="1:7" ht="13.5">
      <c r="A758" s="9" t="s">
        <v>564</v>
      </c>
      <c r="B758" s="1">
        <f t="shared" si="55"/>
        <v>40131</v>
      </c>
      <c r="C758" s="13">
        <f t="shared" si="56"/>
        <v>0.9166666666666666</v>
      </c>
      <c r="E758" s="6">
        <f t="shared" si="59"/>
        <v>232.52705300000002</v>
      </c>
      <c r="F758" s="5">
        <f t="shared" si="57"/>
        <v>-0.0009775277777777777</v>
      </c>
      <c r="G758" s="14">
        <f t="shared" si="58"/>
        <v>0.98925305</v>
      </c>
    </row>
    <row r="759" spans="1:7" ht="13.5">
      <c r="A759" s="9" t="s">
        <v>565</v>
      </c>
      <c r="B759" s="1">
        <f t="shared" si="55"/>
        <v>40131</v>
      </c>
      <c r="C759" s="13">
        <f t="shared" si="56"/>
        <v>0.9583333333333334</v>
      </c>
      <c r="E759" s="6">
        <f t="shared" si="59"/>
        <v>232.56902838888888</v>
      </c>
      <c r="F759" s="5">
        <f t="shared" si="57"/>
        <v>-0.0009781388888888889</v>
      </c>
      <c r="G759" s="14">
        <f t="shared" si="58"/>
        <v>0.98924395</v>
      </c>
    </row>
    <row r="760" spans="1:7" ht="13.5">
      <c r="A760" s="9" t="s">
        <v>566</v>
      </c>
      <c r="B760" s="1">
        <f t="shared" si="55"/>
        <v>40132</v>
      </c>
      <c r="C760" s="13">
        <f t="shared" si="56"/>
        <v>0</v>
      </c>
      <c r="E760" s="6">
        <f t="shared" si="59"/>
        <v>232.6110046111111</v>
      </c>
      <c r="F760" s="5">
        <f t="shared" si="57"/>
        <v>-0.00097875</v>
      </c>
      <c r="G760" s="14">
        <f t="shared" si="58"/>
        <v>0.98923485</v>
      </c>
    </row>
    <row r="761" spans="1:7" ht="13.5">
      <c r="A761" s="9" t="s">
        <v>567</v>
      </c>
      <c r="B761" s="1">
        <f t="shared" si="55"/>
        <v>40132</v>
      </c>
      <c r="C761" s="13">
        <f t="shared" si="56"/>
        <v>0.041666666666666664</v>
      </c>
      <c r="E761" s="6">
        <f t="shared" si="59"/>
        <v>232.65298166666668</v>
      </c>
      <c r="F761" s="5">
        <f t="shared" si="57"/>
        <v>-0.0009794166666666666</v>
      </c>
      <c r="G761" s="14">
        <f t="shared" si="58"/>
        <v>0.98922575</v>
      </c>
    </row>
    <row r="762" spans="1:7" ht="13.5">
      <c r="A762" s="9" t="s">
        <v>568</v>
      </c>
      <c r="B762" s="1">
        <f t="shared" si="55"/>
        <v>40132</v>
      </c>
      <c r="C762" s="13">
        <f t="shared" si="56"/>
        <v>0.08333333333333333</v>
      </c>
      <c r="E762" s="6">
        <f t="shared" si="59"/>
        <v>232.69495958333334</v>
      </c>
      <c r="F762" s="5">
        <f t="shared" si="57"/>
        <v>-0.0009800555555555556</v>
      </c>
      <c r="G762" s="14">
        <f t="shared" si="58"/>
        <v>0.98921665</v>
      </c>
    </row>
    <row r="763" spans="1:7" ht="13.5">
      <c r="A763" s="9" t="s">
        <v>569</v>
      </c>
      <c r="B763" s="1">
        <f t="shared" si="55"/>
        <v>40132</v>
      </c>
      <c r="C763" s="13">
        <f t="shared" si="56"/>
        <v>0.125</v>
      </c>
      <c r="E763" s="6">
        <f t="shared" si="59"/>
        <v>232.73693830555555</v>
      </c>
      <c r="F763" s="5">
        <f t="shared" si="57"/>
        <v>-0.0009807222222222222</v>
      </c>
      <c r="G763" s="14">
        <f t="shared" si="58"/>
        <v>0.98920756</v>
      </c>
    </row>
    <row r="764" spans="1:7" ht="13.5">
      <c r="A764" s="9" t="s">
        <v>570</v>
      </c>
      <c r="B764" s="1">
        <f t="shared" si="55"/>
        <v>40132</v>
      </c>
      <c r="C764" s="13">
        <f t="shared" si="56"/>
        <v>0.16666666666666666</v>
      </c>
      <c r="E764" s="6">
        <f t="shared" si="59"/>
        <v>232.77891783333334</v>
      </c>
      <c r="F764" s="5">
        <f t="shared" si="57"/>
        <v>-0.0009814166666666667</v>
      </c>
      <c r="G764" s="14">
        <f t="shared" si="58"/>
        <v>0.98919848</v>
      </c>
    </row>
    <row r="765" spans="1:7" ht="13.5">
      <c r="A765" s="9" t="s">
        <v>571</v>
      </c>
      <c r="B765" s="1">
        <f t="shared" si="55"/>
        <v>40132</v>
      </c>
      <c r="C765" s="13">
        <f t="shared" si="56"/>
        <v>0.20833333333333334</v>
      </c>
      <c r="E765" s="6">
        <f t="shared" si="59"/>
        <v>232.8208982222222</v>
      </c>
      <c r="F765" s="5">
        <f t="shared" si="57"/>
        <v>-0.0009821111111111111</v>
      </c>
      <c r="G765" s="14">
        <f t="shared" si="58"/>
        <v>0.98918939</v>
      </c>
    </row>
    <row r="766" spans="1:7" ht="13.5">
      <c r="A766" s="9" t="s">
        <v>572</v>
      </c>
      <c r="B766" s="1">
        <f t="shared" si="55"/>
        <v>40132</v>
      </c>
      <c r="C766" s="13">
        <f t="shared" si="56"/>
        <v>0.25</v>
      </c>
      <c r="E766" s="6">
        <f t="shared" si="59"/>
        <v>232.86287944444445</v>
      </c>
      <c r="F766" s="5">
        <f t="shared" si="57"/>
        <v>-0.0009828333333333332</v>
      </c>
      <c r="G766" s="14">
        <f t="shared" si="58"/>
        <v>0.98918031</v>
      </c>
    </row>
    <row r="767" spans="1:7" ht="13.5">
      <c r="A767" s="9" t="s">
        <v>573</v>
      </c>
      <c r="B767" s="1">
        <f t="shared" si="55"/>
        <v>40132</v>
      </c>
      <c r="C767" s="13">
        <f t="shared" si="56"/>
        <v>0.2916666666666667</v>
      </c>
      <c r="E767" s="6">
        <f t="shared" si="59"/>
        <v>232.90486147222222</v>
      </c>
      <c r="F767" s="5">
        <f t="shared" si="57"/>
        <v>-0.0009835555555555554</v>
      </c>
      <c r="G767" s="14">
        <f t="shared" si="58"/>
        <v>0.98917124</v>
      </c>
    </row>
    <row r="768" spans="1:7" ht="13.5">
      <c r="A768" s="9" t="s">
        <v>574</v>
      </c>
      <c r="B768" s="1">
        <f t="shared" si="55"/>
        <v>40132</v>
      </c>
      <c r="C768" s="13">
        <f t="shared" si="56"/>
        <v>0.3333333333333333</v>
      </c>
      <c r="E768" s="6">
        <f t="shared" si="59"/>
        <v>232.94684430555557</v>
      </c>
      <c r="F768" s="5">
        <f t="shared" si="57"/>
        <v>-0.0009843055555555555</v>
      </c>
      <c r="G768" s="14">
        <f t="shared" si="58"/>
        <v>0.98916216</v>
      </c>
    </row>
    <row r="769" spans="1:7" ht="13.5">
      <c r="A769" s="9" t="s">
        <v>575</v>
      </c>
      <c r="B769" s="1">
        <f t="shared" si="55"/>
        <v>40132</v>
      </c>
      <c r="C769" s="13">
        <f t="shared" si="56"/>
        <v>0.375</v>
      </c>
      <c r="E769" s="6">
        <f t="shared" si="59"/>
        <v>232.98882799999998</v>
      </c>
      <c r="F769" s="5">
        <f t="shared" si="57"/>
        <v>-0.0009850555555555554</v>
      </c>
      <c r="G769" s="14">
        <f t="shared" si="58"/>
        <v>0.98915309</v>
      </c>
    </row>
    <row r="770" spans="1:7" ht="13.5">
      <c r="A770" s="9" t="s">
        <v>576</v>
      </c>
      <c r="B770" s="1">
        <f t="shared" si="55"/>
        <v>40132</v>
      </c>
      <c r="C770" s="13">
        <f t="shared" si="56"/>
        <v>0.4166666666666667</v>
      </c>
      <c r="E770" s="6">
        <f t="shared" si="59"/>
        <v>233.03081247222224</v>
      </c>
      <c r="F770" s="5">
        <f t="shared" si="57"/>
        <v>-0.0009858333333333334</v>
      </c>
      <c r="G770" s="14">
        <f t="shared" si="58"/>
        <v>0.98914402</v>
      </c>
    </row>
    <row r="771" spans="1:7" ht="13.5">
      <c r="A771" s="9" t="s">
        <v>577</v>
      </c>
      <c r="B771" s="1">
        <f t="shared" si="55"/>
        <v>40132</v>
      </c>
      <c r="C771" s="13">
        <f t="shared" si="56"/>
        <v>0.4583333333333333</v>
      </c>
      <c r="E771" s="6">
        <f t="shared" si="59"/>
        <v>233.07279780555555</v>
      </c>
      <c r="F771" s="5">
        <f t="shared" si="57"/>
        <v>-0.000986611111111111</v>
      </c>
      <c r="G771" s="14">
        <f t="shared" si="58"/>
        <v>0.98913496</v>
      </c>
    </row>
    <row r="772" spans="1:7" ht="13.5">
      <c r="A772" s="9" t="s">
        <v>578</v>
      </c>
      <c r="B772" s="1">
        <f t="shared" si="55"/>
        <v>40132</v>
      </c>
      <c r="C772" s="13">
        <f t="shared" si="56"/>
        <v>0.5</v>
      </c>
      <c r="E772" s="6">
        <f t="shared" si="59"/>
        <v>233.11478391666665</v>
      </c>
      <c r="F772" s="5">
        <f t="shared" si="57"/>
        <v>-0.0009874166666666666</v>
      </c>
      <c r="G772" s="14">
        <f t="shared" si="58"/>
        <v>0.9891259</v>
      </c>
    </row>
    <row r="773" spans="1:7" ht="13.5">
      <c r="A773" s="9" t="s">
        <v>579</v>
      </c>
      <c r="B773" s="1">
        <f t="shared" si="55"/>
        <v>40132</v>
      </c>
      <c r="C773" s="13">
        <f t="shared" si="56"/>
        <v>0.5416666666666666</v>
      </c>
      <c r="E773" s="6">
        <f t="shared" si="59"/>
        <v>233.1567708611111</v>
      </c>
      <c r="F773" s="5">
        <f t="shared" si="57"/>
        <v>-0.0009882222222222221</v>
      </c>
      <c r="G773" s="14">
        <f t="shared" si="58"/>
        <v>0.98911684</v>
      </c>
    </row>
    <row r="774" spans="1:7" ht="13.5">
      <c r="A774" s="9" t="s">
        <v>580</v>
      </c>
      <c r="B774" s="1">
        <f t="shared" si="55"/>
        <v>40132</v>
      </c>
      <c r="C774" s="13">
        <f t="shared" si="56"/>
        <v>0.5833333333333334</v>
      </c>
      <c r="E774" s="6">
        <f t="shared" si="59"/>
        <v>233.19875861111112</v>
      </c>
      <c r="F774" s="5">
        <f t="shared" si="57"/>
        <v>-0.000989027777777778</v>
      </c>
      <c r="G774" s="14">
        <f t="shared" si="58"/>
        <v>0.98910779</v>
      </c>
    </row>
    <row r="775" spans="1:7" ht="13.5">
      <c r="A775" s="9" t="s">
        <v>581</v>
      </c>
      <c r="B775" s="1">
        <f t="shared" si="55"/>
        <v>40132</v>
      </c>
      <c r="C775" s="13">
        <f t="shared" si="56"/>
        <v>0.625</v>
      </c>
      <c r="E775" s="6">
        <f t="shared" si="59"/>
        <v>233.24074716666667</v>
      </c>
      <c r="F775" s="5">
        <f t="shared" si="57"/>
        <v>-0.000989888888888889</v>
      </c>
      <c r="G775" s="14">
        <f t="shared" si="58"/>
        <v>0.98909874</v>
      </c>
    </row>
    <row r="776" spans="1:7" ht="13.5">
      <c r="A776" s="9" t="s">
        <v>582</v>
      </c>
      <c r="B776" s="1">
        <f t="shared" si="55"/>
        <v>40132</v>
      </c>
      <c r="C776" s="13">
        <f t="shared" si="56"/>
        <v>0.6666666666666666</v>
      </c>
      <c r="E776" s="6">
        <f t="shared" si="59"/>
        <v>233.28273655555557</v>
      </c>
      <c r="F776" s="5">
        <f t="shared" si="57"/>
        <v>-0.0009907222222222223</v>
      </c>
      <c r="G776" s="14">
        <f t="shared" si="58"/>
        <v>0.98908969</v>
      </c>
    </row>
    <row r="777" spans="1:7" ht="13.5">
      <c r="A777" s="9" t="s">
        <v>583</v>
      </c>
      <c r="B777" s="1">
        <f t="shared" si="55"/>
        <v>40132</v>
      </c>
      <c r="C777" s="13">
        <f t="shared" si="56"/>
        <v>0.7083333333333334</v>
      </c>
      <c r="E777" s="6">
        <f t="shared" si="59"/>
        <v>233.3247267222222</v>
      </c>
      <c r="F777" s="5">
        <f t="shared" si="57"/>
        <v>-0.0009915833333333335</v>
      </c>
      <c r="G777" s="14">
        <f t="shared" si="58"/>
        <v>0.98908065</v>
      </c>
    </row>
    <row r="778" spans="1:7" ht="13.5">
      <c r="A778" s="9" t="s">
        <v>584</v>
      </c>
      <c r="B778" s="1">
        <f t="shared" si="55"/>
        <v>40132</v>
      </c>
      <c r="C778" s="13">
        <f t="shared" si="56"/>
        <v>0.75</v>
      </c>
      <c r="E778" s="6">
        <f t="shared" si="59"/>
        <v>233.36671772222223</v>
      </c>
      <c r="F778" s="5">
        <f t="shared" si="57"/>
        <v>-0.0009924722222222223</v>
      </c>
      <c r="G778" s="14">
        <f t="shared" si="58"/>
        <v>0.98907161</v>
      </c>
    </row>
    <row r="779" spans="1:7" ht="13.5">
      <c r="A779" s="9" t="s">
        <v>585</v>
      </c>
      <c r="B779" s="1">
        <f t="shared" si="55"/>
        <v>40132</v>
      </c>
      <c r="C779" s="13">
        <f t="shared" si="56"/>
        <v>0.7916666666666666</v>
      </c>
      <c r="E779" s="6">
        <f t="shared" si="59"/>
        <v>233.40870950000001</v>
      </c>
      <c r="F779" s="5">
        <f t="shared" si="57"/>
        <v>-0.000993361111111111</v>
      </c>
      <c r="G779" s="14">
        <f t="shared" si="58"/>
        <v>0.98906257</v>
      </c>
    </row>
    <row r="780" spans="1:7" ht="13.5">
      <c r="A780" s="9" t="s">
        <v>586</v>
      </c>
      <c r="B780" s="1">
        <f t="shared" si="55"/>
        <v>40132</v>
      </c>
      <c r="C780" s="13">
        <f t="shared" si="56"/>
        <v>0.8333333333333334</v>
      </c>
      <c r="E780" s="6">
        <f t="shared" si="59"/>
        <v>233.4507020833333</v>
      </c>
      <c r="F780" s="5">
        <f t="shared" si="57"/>
        <v>-0.0009942777777777777</v>
      </c>
      <c r="G780" s="14">
        <f t="shared" si="58"/>
        <v>0.98905353</v>
      </c>
    </row>
    <row r="781" spans="1:7" ht="13.5">
      <c r="A781" s="9" t="s">
        <v>587</v>
      </c>
      <c r="B781" s="1">
        <f t="shared" si="55"/>
        <v>40132</v>
      </c>
      <c r="C781" s="13">
        <f t="shared" si="56"/>
        <v>0.875</v>
      </c>
      <c r="E781" s="6">
        <f t="shared" si="59"/>
        <v>233.4926955</v>
      </c>
      <c r="F781" s="5">
        <f t="shared" si="57"/>
        <v>-0.0009951944444444444</v>
      </c>
      <c r="G781" s="14">
        <f t="shared" si="58"/>
        <v>0.9890445</v>
      </c>
    </row>
    <row r="782" spans="1:7" ht="13.5">
      <c r="A782" s="9" t="s">
        <v>588</v>
      </c>
      <c r="B782" s="1">
        <f t="shared" si="55"/>
        <v>40132</v>
      </c>
      <c r="C782" s="13">
        <f t="shared" si="56"/>
        <v>0.9166666666666666</v>
      </c>
      <c r="E782" s="6">
        <f t="shared" si="59"/>
        <v>233.53468966666665</v>
      </c>
      <c r="F782" s="5">
        <f t="shared" si="57"/>
        <v>-0.000996111111111111</v>
      </c>
      <c r="G782" s="14">
        <f t="shared" si="58"/>
        <v>0.98903548</v>
      </c>
    </row>
    <row r="783" spans="1:7" ht="13.5">
      <c r="A783" s="9" t="s">
        <v>589</v>
      </c>
      <c r="B783" s="1">
        <f t="shared" si="55"/>
        <v>40132</v>
      </c>
      <c r="C783" s="13">
        <f t="shared" si="56"/>
        <v>0.9583333333333334</v>
      </c>
      <c r="E783" s="6">
        <f t="shared" si="59"/>
        <v>233.57668466666667</v>
      </c>
      <c r="F783" s="5">
        <f t="shared" si="57"/>
        <v>-0.0009970555555555555</v>
      </c>
      <c r="G783" s="14">
        <f t="shared" si="58"/>
        <v>0.98902645</v>
      </c>
    </row>
    <row r="784" spans="1:7" ht="13.5">
      <c r="A784" s="9" t="s">
        <v>590</v>
      </c>
      <c r="B784" s="1">
        <f aca="true" t="shared" si="60" ref="B784:B847">DATE(FIXED(MID(A784,9,4)),FIXED(MID(A784,4,3)),FIXED(MID(A784,1,3)))</f>
        <v>40133</v>
      </c>
      <c r="C784" s="13">
        <f aca="true" t="shared" si="61" ref="C784:C847">(VALUE(MID(A784,14,2))+VALUE(MID(A784,17,2))/60+VALUE(MID(A784,20,5))/3660)/24</f>
        <v>0</v>
      </c>
      <c r="E784" s="6">
        <f t="shared" si="59"/>
        <v>233.61868044444446</v>
      </c>
      <c r="F784" s="5">
        <f aca="true" t="shared" si="62" ref="F784:F847">-((VALUE(MID(A784,44,2))+VALUE(MID(A784,47,2))/60+VALUE(MID(A784,50,7))/3600)*(IF(MID(A784,43,1)="-",-1,1)))</f>
        <v>-0.0009980277777777778</v>
      </c>
      <c r="G784" s="14">
        <f aca="true" t="shared" si="63" ref="G784:G847">VALUE(MID(A784,60,11))</f>
        <v>0.98901743</v>
      </c>
    </row>
    <row r="785" spans="1:7" ht="13.5">
      <c r="A785" s="9" t="s">
        <v>591</v>
      </c>
      <c r="B785" s="1">
        <f t="shared" si="60"/>
        <v>40133</v>
      </c>
      <c r="C785" s="13">
        <f t="shared" si="61"/>
        <v>0.041666666666666664</v>
      </c>
      <c r="E785" s="6">
        <f aca="true" t="shared" si="64" ref="E785:E848">VALUE(MID(A785,27,3))+VALUE(MID(A785,31,2))/60+VALUE(MID(A785,34,7))/3600</f>
        <v>233.66067702777778</v>
      </c>
      <c r="F785" s="5">
        <f t="shared" si="62"/>
        <v>-0.000999</v>
      </c>
      <c r="G785" s="14">
        <f t="shared" si="63"/>
        <v>0.98900841</v>
      </c>
    </row>
    <row r="786" spans="1:7" ht="13.5">
      <c r="A786" s="9" t="s">
        <v>592</v>
      </c>
      <c r="B786" s="1">
        <f t="shared" si="60"/>
        <v>40133</v>
      </c>
      <c r="C786" s="13">
        <f t="shared" si="61"/>
        <v>0.08333333333333333</v>
      </c>
      <c r="E786" s="6">
        <f t="shared" si="64"/>
        <v>233.70267438888888</v>
      </c>
      <c r="F786" s="5">
        <f t="shared" si="62"/>
        <v>-0.0009999722222222222</v>
      </c>
      <c r="G786" s="14">
        <f t="shared" si="63"/>
        <v>0.9889994</v>
      </c>
    </row>
    <row r="787" spans="1:7" ht="13.5">
      <c r="A787" s="9" t="s">
        <v>593</v>
      </c>
      <c r="B787" s="1">
        <f t="shared" si="60"/>
        <v>40133</v>
      </c>
      <c r="C787" s="13">
        <f t="shared" si="61"/>
        <v>0.125</v>
      </c>
      <c r="E787" s="6">
        <f t="shared" si="64"/>
        <v>233.74467255555555</v>
      </c>
      <c r="F787" s="5">
        <f t="shared" si="62"/>
        <v>-0.001000972222222222</v>
      </c>
      <c r="G787" s="14">
        <f t="shared" si="63"/>
        <v>0.98899039</v>
      </c>
    </row>
    <row r="788" spans="1:7" ht="13.5">
      <c r="A788" s="9" t="s">
        <v>594</v>
      </c>
      <c r="B788" s="1">
        <f t="shared" si="60"/>
        <v>40133</v>
      </c>
      <c r="C788" s="13">
        <f t="shared" si="61"/>
        <v>0.16666666666666666</v>
      </c>
      <c r="E788" s="6">
        <f t="shared" si="64"/>
        <v>233.7866715</v>
      </c>
      <c r="F788" s="5">
        <f t="shared" si="62"/>
        <v>-0.0010019722222222222</v>
      </c>
      <c r="G788" s="14">
        <f t="shared" si="63"/>
        <v>0.98898138</v>
      </c>
    </row>
    <row r="789" spans="1:7" ht="13.5">
      <c r="A789" s="9" t="s">
        <v>595</v>
      </c>
      <c r="B789" s="1">
        <f t="shared" si="60"/>
        <v>40133</v>
      </c>
      <c r="C789" s="13">
        <f t="shared" si="61"/>
        <v>0.20833333333333334</v>
      </c>
      <c r="E789" s="6">
        <f t="shared" si="64"/>
        <v>233.82867122222223</v>
      </c>
      <c r="F789" s="5">
        <f t="shared" si="62"/>
        <v>-0.001003</v>
      </c>
      <c r="G789" s="14">
        <f t="shared" si="63"/>
        <v>0.98897238</v>
      </c>
    </row>
    <row r="790" spans="1:7" ht="13.5">
      <c r="A790" s="9" t="s">
        <v>604</v>
      </c>
      <c r="B790" s="1">
        <f t="shared" si="60"/>
        <v>40133</v>
      </c>
      <c r="C790" s="13">
        <f t="shared" si="61"/>
        <v>0.25</v>
      </c>
      <c r="E790" s="6">
        <f t="shared" si="64"/>
        <v>233.87067175</v>
      </c>
      <c r="F790" s="5">
        <f t="shared" si="62"/>
        <v>-0.0010040277777777777</v>
      </c>
      <c r="G790" s="14">
        <f t="shared" si="63"/>
        <v>0.98896338</v>
      </c>
    </row>
    <row r="791" spans="1:7" ht="13.5">
      <c r="A791" s="9" t="s">
        <v>605</v>
      </c>
      <c r="B791" s="1">
        <f t="shared" si="60"/>
        <v>40133</v>
      </c>
      <c r="C791" s="13">
        <f t="shared" si="61"/>
        <v>0.2916666666666667</v>
      </c>
      <c r="E791" s="6">
        <f t="shared" si="64"/>
        <v>233.91267305555556</v>
      </c>
      <c r="F791" s="5">
        <f t="shared" si="62"/>
        <v>-0.0010050833333333333</v>
      </c>
      <c r="G791" s="14">
        <f t="shared" si="63"/>
        <v>0.98895438</v>
      </c>
    </row>
    <row r="792" spans="1:7" ht="13.5">
      <c r="A792" s="9" t="s">
        <v>606</v>
      </c>
      <c r="B792" s="1">
        <f t="shared" si="60"/>
        <v>40133</v>
      </c>
      <c r="C792" s="13">
        <f t="shared" si="61"/>
        <v>0.3333333333333333</v>
      </c>
      <c r="E792" s="6">
        <f t="shared" si="64"/>
        <v>233.9546751388889</v>
      </c>
      <c r="F792" s="5">
        <f t="shared" si="62"/>
        <v>-0.0010061388888888889</v>
      </c>
      <c r="G792" s="14">
        <f t="shared" si="63"/>
        <v>0.98894539</v>
      </c>
    </row>
    <row r="793" spans="1:7" ht="13.5">
      <c r="A793" s="9" t="s">
        <v>607</v>
      </c>
      <c r="B793" s="1">
        <f t="shared" si="60"/>
        <v>40133</v>
      </c>
      <c r="C793" s="13">
        <f t="shared" si="61"/>
        <v>0.375</v>
      </c>
      <c r="E793" s="6">
        <f t="shared" si="64"/>
        <v>233.99667799999997</v>
      </c>
      <c r="F793" s="5">
        <f t="shared" si="62"/>
        <v>-0.0010072222222222223</v>
      </c>
      <c r="G793" s="14">
        <f t="shared" si="63"/>
        <v>0.9889364</v>
      </c>
    </row>
    <row r="794" spans="1:7" ht="13.5">
      <c r="A794" s="9" t="s">
        <v>608</v>
      </c>
      <c r="B794" s="1">
        <f t="shared" si="60"/>
        <v>40133</v>
      </c>
      <c r="C794" s="13">
        <f t="shared" si="61"/>
        <v>0.4166666666666667</v>
      </c>
      <c r="E794" s="6">
        <f t="shared" si="64"/>
        <v>234.03868163888887</v>
      </c>
      <c r="F794" s="5">
        <f t="shared" si="62"/>
        <v>-0.0010083055555555557</v>
      </c>
      <c r="G794" s="14">
        <f t="shared" si="63"/>
        <v>0.98892741</v>
      </c>
    </row>
    <row r="795" spans="1:7" ht="13.5">
      <c r="A795" s="9" t="s">
        <v>609</v>
      </c>
      <c r="B795" s="1">
        <f t="shared" si="60"/>
        <v>40133</v>
      </c>
      <c r="C795" s="13">
        <f t="shared" si="61"/>
        <v>0.4583333333333333</v>
      </c>
      <c r="E795" s="6">
        <f t="shared" si="64"/>
        <v>234.08068605555556</v>
      </c>
      <c r="F795" s="5">
        <f t="shared" si="62"/>
        <v>-0.0010093888888888889</v>
      </c>
      <c r="G795" s="14">
        <f t="shared" si="63"/>
        <v>0.98891842</v>
      </c>
    </row>
    <row r="796" spans="1:7" ht="13.5">
      <c r="A796" s="9" t="s">
        <v>610</v>
      </c>
      <c r="B796" s="1">
        <f t="shared" si="60"/>
        <v>40133</v>
      </c>
      <c r="C796" s="13">
        <f t="shared" si="61"/>
        <v>0.5</v>
      </c>
      <c r="E796" s="6">
        <f t="shared" si="64"/>
        <v>234.12269125</v>
      </c>
      <c r="F796" s="5">
        <f t="shared" si="62"/>
        <v>-0.0010105</v>
      </c>
      <c r="G796" s="14">
        <f t="shared" si="63"/>
        <v>0.98890944</v>
      </c>
    </row>
    <row r="797" spans="1:7" ht="13.5">
      <c r="A797" s="9" t="s">
        <v>611</v>
      </c>
      <c r="B797" s="1">
        <f t="shared" si="60"/>
        <v>40133</v>
      </c>
      <c r="C797" s="13">
        <f t="shared" si="61"/>
        <v>0.5416666666666666</v>
      </c>
      <c r="E797" s="6">
        <f t="shared" si="64"/>
        <v>234.16469719444444</v>
      </c>
      <c r="F797" s="5">
        <f t="shared" si="62"/>
        <v>-0.001011638888888889</v>
      </c>
      <c r="G797" s="14">
        <f t="shared" si="63"/>
        <v>0.98890047</v>
      </c>
    </row>
    <row r="798" spans="1:7" ht="13.5">
      <c r="A798" s="9" t="s">
        <v>0</v>
      </c>
      <c r="B798" s="1">
        <f t="shared" si="60"/>
        <v>40133</v>
      </c>
      <c r="C798" s="13">
        <f t="shared" si="61"/>
        <v>0.5833333333333334</v>
      </c>
      <c r="E798" s="6">
        <f t="shared" si="64"/>
        <v>234.20670394444443</v>
      </c>
      <c r="F798" s="5">
        <f t="shared" si="62"/>
        <v>-0.0010127777777777778</v>
      </c>
      <c r="G798" s="14">
        <f t="shared" si="63"/>
        <v>0.98889149</v>
      </c>
    </row>
    <row r="799" spans="1:7" ht="13.5">
      <c r="A799" s="9" t="s">
        <v>1</v>
      </c>
      <c r="B799" s="1">
        <f t="shared" si="60"/>
        <v>40133</v>
      </c>
      <c r="C799" s="13">
        <f t="shared" si="61"/>
        <v>0.625</v>
      </c>
      <c r="E799" s="6">
        <f t="shared" si="64"/>
        <v>234.24871144444444</v>
      </c>
      <c r="F799" s="5">
        <f t="shared" si="62"/>
        <v>-0.0010139166666666667</v>
      </c>
      <c r="G799" s="14">
        <f t="shared" si="63"/>
        <v>0.98888252</v>
      </c>
    </row>
    <row r="800" spans="1:7" ht="13.5">
      <c r="A800" s="9" t="s">
        <v>2</v>
      </c>
      <c r="B800" s="1">
        <f t="shared" si="60"/>
        <v>40133</v>
      </c>
      <c r="C800" s="13">
        <f t="shared" si="61"/>
        <v>0.6666666666666666</v>
      </c>
      <c r="E800" s="6">
        <f t="shared" si="64"/>
        <v>234.2907197222222</v>
      </c>
      <c r="F800" s="5">
        <f t="shared" si="62"/>
        <v>-0.0010150833333333333</v>
      </c>
      <c r="G800" s="14">
        <f t="shared" si="63"/>
        <v>0.98887356</v>
      </c>
    </row>
    <row r="801" spans="1:7" ht="13.5">
      <c r="A801" s="9" t="s">
        <v>170</v>
      </c>
      <c r="B801" s="1">
        <f t="shared" si="60"/>
        <v>40133</v>
      </c>
      <c r="C801" s="13">
        <f t="shared" si="61"/>
        <v>0.7083333333333334</v>
      </c>
      <c r="E801" s="6">
        <f t="shared" si="64"/>
        <v>234.33272875</v>
      </c>
      <c r="F801" s="5">
        <f t="shared" si="62"/>
        <v>-0.00101625</v>
      </c>
      <c r="G801" s="14">
        <f t="shared" si="63"/>
        <v>0.98886459</v>
      </c>
    </row>
    <row r="802" spans="1:7" ht="13.5">
      <c r="A802" s="9" t="s">
        <v>171</v>
      </c>
      <c r="B802" s="1">
        <f t="shared" si="60"/>
        <v>40133</v>
      </c>
      <c r="C802" s="13">
        <f t="shared" si="61"/>
        <v>0.75</v>
      </c>
      <c r="E802" s="6">
        <f t="shared" si="64"/>
        <v>234.37473855555555</v>
      </c>
      <c r="F802" s="5">
        <f t="shared" si="62"/>
        <v>-0.0010174166666666667</v>
      </c>
      <c r="G802" s="14">
        <f t="shared" si="63"/>
        <v>0.98885563</v>
      </c>
    </row>
    <row r="803" spans="1:7" ht="13.5">
      <c r="A803" s="9" t="s">
        <v>172</v>
      </c>
      <c r="B803" s="1">
        <f t="shared" si="60"/>
        <v>40133</v>
      </c>
      <c r="C803" s="13">
        <f t="shared" si="61"/>
        <v>0.7916666666666666</v>
      </c>
      <c r="E803" s="6">
        <f t="shared" si="64"/>
        <v>234.4167491388889</v>
      </c>
      <c r="F803" s="5">
        <f t="shared" si="62"/>
        <v>-0.001018611111111111</v>
      </c>
      <c r="G803" s="14">
        <f t="shared" si="63"/>
        <v>0.98884668</v>
      </c>
    </row>
    <row r="804" spans="1:7" ht="13.5">
      <c r="A804" s="9" t="s">
        <v>173</v>
      </c>
      <c r="B804" s="1">
        <f t="shared" si="60"/>
        <v>40133</v>
      </c>
      <c r="C804" s="13">
        <f t="shared" si="61"/>
        <v>0.8333333333333334</v>
      </c>
      <c r="E804" s="6">
        <f t="shared" si="64"/>
        <v>234.45876047222222</v>
      </c>
      <c r="F804" s="5">
        <f t="shared" si="62"/>
        <v>-0.0010198333333333333</v>
      </c>
      <c r="G804" s="14">
        <f t="shared" si="63"/>
        <v>0.98883772</v>
      </c>
    </row>
    <row r="805" spans="1:7" ht="13.5">
      <c r="A805" s="9" t="s">
        <v>174</v>
      </c>
      <c r="B805" s="1">
        <f t="shared" si="60"/>
        <v>40133</v>
      </c>
      <c r="C805" s="13">
        <f t="shared" si="61"/>
        <v>0.875</v>
      </c>
      <c r="E805" s="6">
        <f t="shared" si="64"/>
        <v>234.50077255555556</v>
      </c>
      <c r="F805" s="5">
        <f t="shared" si="62"/>
        <v>-0.0010210555555555556</v>
      </c>
      <c r="G805" s="14">
        <f t="shared" si="63"/>
        <v>0.98882877</v>
      </c>
    </row>
    <row r="806" spans="1:7" ht="13.5">
      <c r="A806" s="9" t="s">
        <v>175</v>
      </c>
      <c r="B806" s="1">
        <f t="shared" si="60"/>
        <v>40133</v>
      </c>
      <c r="C806" s="13">
        <f t="shared" si="61"/>
        <v>0.9166666666666666</v>
      </c>
      <c r="E806" s="6">
        <f t="shared" si="64"/>
        <v>234.5427853888889</v>
      </c>
      <c r="F806" s="5">
        <f t="shared" si="62"/>
        <v>-0.0010222777777777778</v>
      </c>
      <c r="G806" s="14">
        <f t="shared" si="63"/>
        <v>0.98881983</v>
      </c>
    </row>
    <row r="807" spans="1:7" ht="13.5">
      <c r="A807" s="9" t="s">
        <v>176</v>
      </c>
      <c r="B807" s="1">
        <f t="shared" si="60"/>
        <v>40133</v>
      </c>
      <c r="C807" s="13">
        <f t="shared" si="61"/>
        <v>0.9583333333333334</v>
      </c>
      <c r="E807" s="6">
        <f t="shared" si="64"/>
        <v>234.584799</v>
      </c>
      <c r="F807" s="5">
        <f t="shared" si="62"/>
        <v>-0.0010235</v>
      </c>
      <c r="G807" s="14">
        <f t="shared" si="63"/>
        <v>0.98881089</v>
      </c>
    </row>
    <row r="808" spans="1:7" ht="13.5">
      <c r="A808" s="9" t="s">
        <v>177</v>
      </c>
      <c r="B808" s="1">
        <f t="shared" si="60"/>
        <v>40134</v>
      </c>
      <c r="C808" s="13">
        <f t="shared" si="61"/>
        <v>0</v>
      </c>
      <c r="E808" s="6">
        <f t="shared" si="64"/>
        <v>234.62681336111112</v>
      </c>
      <c r="F808" s="5">
        <f t="shared" si="62"/>
        <v>-0.0010247777777777779</v>
      </c>
      <c r="G808" s="14">
        <f t="shared" si="63"/>
        <v>0.98880195</v>
      </c>
    </row>
    <row r="809" spans="1:7" ht="13.5">
      <c r="A809" s="9" t="s">
        <v>178</v>
      </c>
      <c r="B809" s="1">
        <f t="shared" si="60"/>
        <v>40134</v>
      </c>
      <c r="C809" s="13">
        <f t="shared" si="61"/>
        <v>0.041666666666666664</v>
      </c>
      <c r="E809" s="6">
        <f t="shared" si="64"/>
        <v>234.6688284722222</v>
      </c>
      <c r="F809" s="5">
        <f t="shared" si="62"/>
        <v>-0.0010260277777777778</v>
      </c>
      <c r="G809" s="14">
        <f t="shared" si="63"/>
        <v>0.98879301</v>
      </c>
    </row>
    <row r="810" spans="1:7" ht="13.5">
      <c r="A810" s="9" t="s">
        <v>179</v>
      </c>
      <c r="B810" s="1">
        <f t="shared" si="60"/>
        <v>40134</v>
      </c>
      <c r="C810" s="13">
        <f t="shared" si="61"/>
        <v>0.08333333333333333</v>
      </c>
      <c r="E810" s="6">
        <f t="shared" si="64"/>
        <v>234.7108443333333</v>
      </c>
      <c r="F810" s="5">
        <f t="shared" si="62"/>
        <v>-0.0010273055555555556</v>
      </c>
      <c r="G810" s="14">
        <f t="shared" si="63"/>
        <v>0.98878408</v>
      </c>
    </row>
    <row r="811" spans="1:7" ht="13.5">
      <c r="A811" s="9" t="s">
        <v>180</v>
      </c>
      <c r="B811" s="1">
        <f t="shared" si="60"/>
        <v>40134</v>
      </c>
      <c r="C811" s="13">
        <f t="shared" si="61"/>
        <v>0.125</v>
      </c>
      <c r="E811" s="6">
        <f t="shared" si="64"/>
        <v>234.75286094444445</v>
      </c>
      <c r="F811" s="5">
        <f t="shared" si="62"/>
        <v>-0.0010285833333333334</v>
      </c>
      <c r="G811" s="14">
        <f t="shared" si="63"/>
        <v>0.98877515</v>
      </c>
    </row>
    <row r="812" spans="1:7" ht="13.5">
      <c r="A812" s="9" t="s">
        <v>181</v>
      </c>
      <c r="B812" s="1">
        <f t="shared" si="60"/>
        <v>40134</v>
      </c>
      <c r="C812" s="13">
        <f t="shared" si="61"/>
        <v>0.16666666666666666</v>
      </c>
      <c r="E812" s="6">
        <f t="shared" si="64"/>
        <v>234.79487830555556</v>
      </c>
      <c r="F812" s="5">
        <f t="shared" si="62"/>
        <v>-0.0010298888888888888</v>
      </c>
      <c r="G812" s="14">
        <f t="shared" si="63"/>
        <v>0.98876622</v>
      </c>
    </row>
    <row r="813" spans="1:7" ht="13.5">
      <c r="A813" s="9" t="s">
        <v>182</v>
      </c>
      <c r="B813" s="1">
        <f t="shared" si="60"/>
        <v>40134</v>
      </c>
      <c r="C813" s="13">
        <f t="shared" si="61"/>
        <v>0.20833333333333334</v>
      </c>
      <c r="E813" s="6">
        <f t="shared" si="64"/>
        <v>234.8368964166667</v>
      </c>
      <c r="F813" s="5">
        <f t="shared" si="62"/>
        <v>-0.0010311944444444444</v>
      </c>
      <c r="G813" s="14">
        <f t="shared" si="63"/>
        <v>0.9887573</v>
      </c>
    </row>
    <row r="814" spans="1:7" ht="13.5">
      <c r="A814" s="9" t="s">
        <v>183</v>
      </c>
      <c r="B814" s="1">
        <f t="shared" si="60"/>
        <v>40134</v>
      </c>
      <c r="C814" s="13">
        <f t="shared" si="61"/>
        <v>0.25</v>
      </c>
      <c r="E814" s="6">
        <f t="shared" si="64"/>
        <v>234.8789152777778</v>
      </c>
      <c r="F814" s="5">
        <f t="shared" si="62"/>
        <v>-0.0010325</v>
      </c>
      <c r="G814" s="14">
        <f t="shared" si="63"/>
        <v>0.98874838</v>
      </c>
    </row>
    <row r="815" spans="1:7" ht="13.5">
      <c r="A815" s="9" t="s">
        <v>184</v>
      </c>
      <c r="B815" s="1">
        <f t="shared" si="60"/>
        <v>40134</v>
      </c>
      <c r="C815" s="13">
        <f t="shared" si="61"/>
        <v>0.2916666666666667</v>
      </c>
      <c r="E815" s="6">
        <f t="shared" si="64"/>
        <v>234.9209348611111</v>
      </c>
      <c r="F815" s="5">
        <f t="shared" si="62"/>
        <v>-0.0010338333333333334</v>
      </c>
      <c r="G815" s="14">
        <f t="shared" si="63"/>
        <v>0.98873947</v>
      </c>
    </row>
    <row r="816" spans="1:7" ht="13.5">
      <c r="A816" s="9" t="s">
        <v>185</v>
      </c>
      <c r="B816" s="1">
        <f t="shared" si="60"/>
        <v>40134</v>
      </c>
      <c r="C816" s="13">
        <f t="shared" si="61"/>
        <v>0.3333333333333333</v>
      </c>
      <c r="E816" s="6">
        <f t="shared" si="64"/>
        <v>234.96295519444445</v>
      </c>
      <c r="F816" s="5">
        <f t="shared" si="62"/>
        <v>-0.0010351944444444445</v>
      </c>
      <c r="G816" s="14">
        <f t="shared" si="63"/>
        <v>0.98873056</v>
      </c>
    </row>
    <row r="817" spans="1:7" ht="13.5">
      <c r="A817" s="9" t="s">
        <v>186</v>
      </c>
      <c r="B817" s="1">
        <f t="shared" si="60"/>
        <v>40134</v>
      </c>
      <c r="C817" s="13">
        <f t="shared" si="61"/>
        <v>0.375</v>
      </c>
      <c r="E817" s="6">
        <f t="shared" si="64"/>
        <v>235.00497627777779</v>
      </c>
      <c r="F817" s="5">
        <f t="shared" si="62"/>
        <v>-0.0010365277777777777</v>
      </c>
      <c r="G817" s="14">
        <f t="shared" si="63"/>
        <v>0.98872165</v>
      </c>
    </row>
    <row r="818" spans="1:7" ht="13.5">
      <c r="A818" s="9" t="s">
        <v>187</v>
      </c>
      <c r="B818" s="1">
        <f t="shared" si="60"/>
        <v>40134</v>
      </c>
      <c r="C818" s="13">
        <f t="shared" si="61"/>
        <v>0.4166666666666667</v>
      </c>
      <c r="E818" s="6">
        <f t="shared" si="64"/>
        <v>235.04699808333334</v>
      </c>
      <c r="F818" s="5">
        <f t="shared" si="62"/>
        <v>-0.001037888888888889</v>
      </c>
      <c r="G818" s="14">
        <f t="shared" si="63"/>
        <v>0.98871275</v>
      </c>
    </row>
    <row r="819" spans="1:7" ht="13.5">
      <c r="A819" s="9" t="s">
        <v>188</v>
      </c>
      <c r="B819" s="1">
        <f t="shared" si="60"/>
        <v>40134</v>
      </c>
      <c r="C819" s="13">
        <f t="shared" si="61"/>
        <v>0.4583333333333333</v>
      </c>
      <c r="E819" s="6">
        <f t="shared" si="64"/>
        <v>235.0890206388889</v>
      </c>
      <c r="F819" s="5">
        <f t="shared" si="62"/>
        <v>-0.0010392777777777779</v>
      </c>
      <c r="G819" s="14">
        <f t="shared" si="63"/>
        <v>0.98870385</v>
      </c>
    </row>
    <row r="820" spans="1:7" ht="13.5">
      <c r="A820" s="9" t="s">
        <v>189</v>
      </c>
      <c r="B820" s="1">
        <f t="shared" si="60"/>
        <v>40134</v>
      </c>
      <c r="C820" s="13">
        <f t="shared" si="61"/>
        <v>0.5</v>
      </c>
      <c r="E820" s="6">
        <f t="shared" si="64"/>
        <v>235.13104391666667</v>
      </c>
      <c r="F820" s="5">
        <f t="shared" si="62"/>
        <v>-0.001040638888888889</v>
      </c>
      <c r="G820" s="14">
        <f t="shared" si="63"/>
        <v>0.98869495</v>
      </c>
    </row>
    <row r="821" spans="1:7" ht="13.5">
      <c r="A821" s="9" t="s">
        <v>190</v>
      </c>
      <c r="B821" s="1">
        <f t="shared" si="60"/>
        <v>40134</v>
      </c>
      <c r="C821" s="13">
        <f t="shared" si="61"/>
        <v>0.5416666666666666</v>
      </c>
      <c r="E821" s="6">
        <f t="shared" si="64"/>
        <v>235.17306794444443</v>
      </c>
      <c r="F821" s="5">
        <f t="shared" si="62"/>
        <v>-0.0010420277777777778</v>
      </c>
      <c r="G821" s="14">
        <f t="shared" si="63"/>
        <v>0.98868605</v>
      </c>
    </row>
    <row r="822" spans="1:7" ht="13.5">
      <c r="A822" s="9" t="s">
        <v>191</v>
      </c>
      <c r="B822" s="1">
        <f t="shared" si="60"/>
        <v>40134</v>
      </c>
      <c r="C822" s="13">
        <f t="shared" si="61"/>
        <v>0.5833333333333334</v>
      </c>
      <c r="E822" s="6">
        <f t="shared" si="64"/>
        <v>235.21509269444442</v>
      </c>
      <c r="F822" s="5">
        <f t="shared" si="62"/>
        <v>-0.0010434444444444445</v>
      </c>
      <c r="G822" s="14">
        <f t="shared" si="63"/>
        <v>0.98867717</v>
      </c>
    </row>
    <row r="823" spans="1:7" ht="13.5">
      <c r="A823" s="9" t="s">
        <v>192</v>
      </c>
      <c r="B823" s="1">
        <f t="shared" si="60"/>
        <v>40134</v>
      </c>
      <c r="C823" s="13">
        <f t="shared" si="61"/>
        <v>0.625</v>
      </c>
      <c r="E823" s="6">
        <f t="shared" si="64"/>
        <v>235.25711816666666</v>
      </c>
      <c r="F823" s="5">
        <f t="shared" si="62"/>
        <v>-0.001044861111111111</v>
      </c>
      <c r="G823" s="14">
        <f t="shared" si="63"/>
        <v>0.98866828</v>
      </c>
    </row>
    <row r="824" spans="1:7" ht="13.5">
      <c r="A824" s="9" t="s">
        <v>193</v>
      </c>
      <c r="B824" s="1">
        <f t="shared" si="60"/>
        <v>40134</v>
      </c>
      <c r="C824" s="13">
        <f t="shared" si="61"/>
        <v>0.6666666666666666</v>
      </c>
      <c r="E824" s="6">
        <f t="shared" si="64"/>
        <v>235.2991443888889</v>
      </c>
      <c r="F824" s="5">
        <f t="shared" si="62"/>
        <v>-0.0010462777777777777</v>
      </c>
      <c r="G824" s="14">
        <f t="shared" si="63"/>
        <v>0.9886594</v>
      </c>
    </row>
    <row r="825" spans="1:7" ht="13.5">
      <c r="A825" s="9" t="s">
        <v>194</v>
      </c>
      <c r="B825" s="1">
        <f t="shared" si="60"/>
        <v>40134</v>
      </c>
      <c r="C825" s="13">
        <f t="shared" si="61"/>
        <v>0.7083333333333334</v>
      </c>
      <c r="E825" s="6">
        <f t="shared" si="64"/>
        <v>235.34117130555558</v>
      </c>
      <c r="F825" s="5">
        <f t="shared" si="62"/>
        <v>-0.0010477222222222222</v>
      </c>
      <c r="G825" s="14">
        <f t="shared" si="63"/>
        <v>0.98865052</v>
      </c>
    </row>
    <row r="826" spans="1:7" ht="13.5">
      <c r="A826" s="9" t="s">
        <v>195</v>
      </c>
      <c r="B826" s="1">
        <f t="shared" si="60"/>
        <v>40134</v>
      </c>
      <c r="C826" s="13">
        <f t="shared" si="61"/>
        <v>0.75</v>
      </c>
      <c r="E826" s="6">
        <f t="shared" si="64"/>
        <v>235.38319897222223</v>
      </c>
      <c r="F826" s="5">
        <f t="shared" si="62"/>
        <v>-0.001049138888888889</v>
      </c>
      <c r="G826" s="14">
        <f t="shared" si="63"/>
        <v>0.98864164</v>
      </c>
    </row>
    <row r="827" spans="1:7" ht="13.5">
      <c r="A827" s="9" t="s">
        <v>196</v>
      </c>
      <c r="B827" s="1">
        <f t="shared" si="60"/>
        <v>40134</v>
      </c>
      <c r="C827" s="13">
        <f t="shared" si="61"/>
        <v>0.7916666666666666</v>
      </c>
      <c r="E827" s="6">
        <f t="shared" si="64"/>
        <v>235.4252273611111</v>
      </c>
      <c r="F827" s="5">
        <f t="shared" si="62"/>
        <v>-0.001050611111111111</v>
      </c>
      <c r="G827" s="14">
        <f t="shared" si="63"/>
        <v>0.98863277</v>
      </c>
    </row>
    <row r="828" spans="1:7" ht="13.5">
      <c r="A828" s="9" t="s">
        <v>197</v>
      </c>
      <c r="B828" s="1">
        <f t="shared" si="60"/>
        <v>40134</v>
      </c>
      <c r="C828" s="13">
        <f t="shared" si="61"/>
        <v>0.8333333333333334</v>
      </c>
      <c r="E828" s="6">
        <f t="shared" si="64"/>
        <v>235.46725647222223</v>
      </c>
      <c r="F828" s="5">
        <f t="shared" si="62"/>
        <v>-0.0010520555555555554</v>
      </c>
      <c r="G828" s="14">
        <f t="shared" si="63"/>
        <v>0.9886239</v>
      </c>
    </row>
    <row r="829" spans="1:7" ht="13.5">
      <c r="A829" s="9" t="s">
        <v>198</v>
      </c>
      <c r="B829" s="1">
        <f t="shared" si="60"/>
        <v>40134</v>
      </c>
      <c r="C829" s="13">
        <f t="shared" si="61"/>
        <v>0.875</v>
      </c>
      <c r="E829" s="6">
        <f t="shared" si="64"/>
        <v>235.50928630555555</v>
      </c>
      <c r="F829" s="5">
        <f t="shared" si="62"/>
        <v>-0.0010535277777777778</v>
      </c>
      <c r="G829" s="14">
        <f t="shared" si="63"/>
        <v>0.98861504</v>
      </c>
    </row>
    <row r="830" spans="1:7" ht="13.5">
      <c r="A830" s="9" t="s">
        <v>199</v>
      </c>
      <c r="B830" s="1">
        <f t="shared" si="60"/>
        <v>40134</v>
      </c>
      <c r="C830" s="13">
        <f t="shared" si="61"/>
        <v>0.9166666666666666</v>
      </c>
      <c r="E830" s="6">
        <f t="shared" si="64"/>
        <v>235.55131683333335</v>
      </c>
      <c r="F830" s="5">
        <f t="shared" si="62"/>
        <v>-0.0010550277777777778</v>
      </c>
      <c r="G830" s="14">
        <f t="shared" si="63"/>
        <v>0.98860618</v>
      </c>
    </row>
    <row r="831" spans="1:7" ht="13.5">
      <c r="A831" s="9" t="s">
        <v>200</v>
      </c>
      <c r="B831" s="1">
        <f t="shared" si="60"/>
        <v>40134</v>
      </c>
      <c r="C831" s="13">
        <f t="shared" si="61"/>
        <v>0.9583333333333334</v>
      </c>
      <c r="E831" s="6">
        <f t="shared" si="64"/>
        <v>235.5933481111111</v>
      </c>
      <c r="F831" s="5">
        <f t="shared" si="62"/>
        <v>-0.0010565</v>
      </c>
      <c r="G831" s="14">
        <f t="shared" si="63"/>
        <v>0.98859732</v>
      </c>
    </row>
    <row r="832" spans="1:7" ht="13.5">
      <c r="A832" s="9" t="s">
        <v>201</v>
      </c>
      <c r="B832" s="1">
        <f t="shared" si="60"/>
        <v>40135</v>
      </c>
      <c r="C832" s="13">
        <f t="shared" si="61"/>
        <v>0</v>
      </c>
      <c r="E832" s="6">
        <f t="shared" si="64"/>
        <v>235.63538008333333</v>
      </c>
      <c r="F832" s="5">
        <f t="shared" si="62"/>
        <v>-0.0010580000000000001</v>
      </c>
      <c r="G832" s="14">
        <f t="shared" si="63"/>
        <v>0.98858847</v>
      </c>
    </row>
    <row r="833" spans="1:7" ht="13.5">
      <c r="A833" s="9" t="s">
        <v>202</v>
      </c>
      <c r="B833" s="1">
        <f t="shared" si="60"/>
        <v>40135</v>
      </c>
      <c r="C833" s="13">
        <f t="shared" si="61"/>
        <v>0.041666666666666664</v>
      </c>
      <c r="E833" s="6">
        <f t="shared" si="64"/>
        <v>235.67741277777776</v>
      </c>
      <c r="F833" s="5">
        <f t="shared" si="62"/>
        <v>-0.0010595000000000001</v>
      </c>
      <c r="G833" s="14">
        <f t="shared" si="63"/>
        <v>0.98857962</v>
      </c>
    </row>
    <row r="834" spans="1:7" ht="13.5">
      <c r="A834" s="9" t="s">
        <v>203</v>
      </c>
      <c r="B834" s="1">
        <f t="shared" si="60"/>
        <v>40135</v>
      </c>
      <c r="C834" s="13">
        <f t="shared" si="61"/>
        <v>0.08333333333333333</v>
      </c>
      <c r="E834" s="6">
        <f t="shared" si="64"/>
        <v>235.71944619444446</v>
      </c>
      <c r="F834" s="5">
        <f t="shared" si="62"/>
        <v>-0.0010610277777777777</v>
      </c>
      <c r="G834" s="14">
        <f t="shared" si="63"/>
        <v>0.98857077</v>
      </c>
    </row>
    <row r="835" spans="1:7" ht="13.5">
      <c r="A835" s="9" t="s">
        <v>204</v>
      </c>
      <c r="B835" s="1">
        <f t="shared" si="60"/>
        <v>40135</v>
      </c>
      <c r="C835" s="13">
        <f t="shared" si="61"/>
        <v>0.125</v>
      </c>
      <c r="E835" s="6">
        <f t="shared" si="64"/>
        <v>235.76148030555555</v>
      </c>
      <c r="F835" s="5">
        <f t="shared" si="62"/>
        <v>-0.0010625555555555555</v>
      </c>
      <c r="G835" s="14">
        <f t="shared" si="63"/>
        <v>0.98856193</v>
      </c>
    </row>
    <row r="836" spans="1:7" ht="13.5">
      <c r="A836" s="9" t="s">
        <v>205</v>
      </c>
      <c r="B836" s="1">
        <f t="shared" si="60"/>
        <v>40135</v>
      </c>
      <c r="C836" s="13">
        <f t="shared" si="61"/>
        <v>0.16666666666666666</v>
      </c>
      <c r="E836" s="6">
        <f t="shared" si="64"/>
        <v>235.8035151388889</v>
      </c>
      <c r="F836" s="5">
        <f t="shared" si="62"/>
        <v>-0.0010640833333333333</v>
      </c>
      <c r="G836" s="14">
        <f t="shared" si="63"/>
        <v>0.98855309</v>
      </c>
    </row>
    <row r="837" spans="1:7" ht="13.5">
      <c r="A837" s="9" t="s">
        <v>206</v>
      </c>
      <c r="B837" s="1">
        <f t="shared" si="60"/>
        <v>40135</v>
      </c>
      <c r="C837" s="13">
        <f t="shared" si="61"/>
        <v>0.20833333333333334</v>
      </c>
      <c r="E837" s="6">
        <f t="shared" si="64"/>
        <v>235.84555066666667</v>
      </c>
      <c r="F837" s="5">
        <f t="shared" si="62"/>
        <v>-0.001065638888888889</v>
      </c>
      <c r="G837" s="14">
        <f t="shared" si="63"/>
        <v>0.98854426</v>
      </c>
    </row>
    <row r="838" spans="1:7" ht="13.5">
      <c r="A838" s="9" t="s">
        <v>207</v>
      </c>
      <c r="B838" s="1">
        <f t="shared" si="60"/>
        <v>40135</v>
      </c>
      <c r="C838" s="13">
        <f t="shared" si="61"/>
        <v>0.25</v>
      </c>
      <c r="E838" s="6">
        <f t="shared" si="64"/>
        <v>235.88758691666666</v>
      </c>
      <c r="F838" s="5">
        <f t="shared" si="62"/>
        <v>-0.0010671666666666668</v>
      </c>
      <c r="G838" s="14">
        <f t="shared" si="63"/>
        <v>0.98853543</v>
      </c>
    </row>
    <row r="839" spans="1:7" ht="13.5">
      <c r="A839" s="9" t="s">
        <v>208</v>
      </c>
      <c r="B839" s="1">
        <f t="shared" si="60"/>
        <v>40135</v>
      </c>
      <c r="C839" s="13">
        <f t="shared" si="61"/>
        <v>0.2916666666666667</v>
      </c>
      <c r="E839" s="6">
        <f t="shared" si="64"/>
        <v>235.9296238611111</v>
      </c>
      <c r="F839" s="5">
        <f t="shared" si="62"/>
        <v>-0.00106875</v>
      </c>
      <c r="G839" s="14">
        <f t="shared" si="63"/>
        <v>0.9885266</v>
      </c>
    </row>
    <row r="840" spans="1:7" ht="13.5">
      <c r="A840" s="9" t="s">
        <v>209</v>
      </c>
      <c r="B840" s="1">
        <f t="shared" si="60"/>
        <v>40135</v>
      </c>
      <c r="C840" s="13">
        <f t="shared" si="61"/>
        <v>0.3333333333333333</v>
      </c>
      <c r="E840" s="6">
        <f t="shared" si="64"/>
        <v>235.9716615</v>
      </c>
      <c r="F840" s="5">
        <f t="shared" si="62"/>
        <v>-0.0010703055555555555</v>
      </c>
      <c r="G840" s="14">
        <f t="shared" si="63"/>
        <v>0.98851777</v>
      </c>
    </row>
    <row r="841" spans="1:7" ht="13.5">
      <c r="A841" s="9" t="s">
        <v>210</v>
      </c>
      <c r="B841" s="1">
        <f t="shared" si="60"/>
        <v>40135</v>
      </c>
      <c r="C841" s="13">
        <f t="shared" si="61"/>
        <v>0.375</v>
      </c>
      <c r="E841" s="6">
        <f t="shared" si="64"/>
        <v>236.01369986111112</v>
      </c>
      <c r="F841" s="5">
        <f t="shared" si="62"/>
        <v>-0.001071888888888889</v>
      </c>
      <c r="G841" s="14">
        <f t="shared" si="63"/>
        <v>0.98850896</v>
      </c>
    </row>
    <row r="842" spans="1:7" ht="13.5">
      <c r="A842" s="9" t="s">
        <v>211</v>
      </c>
      <c r="B842" s="1">
        <f t="shared" si="60"/>
        <v>40135</v>
      </c>
      <c r="C842" s="13">
        <f t="shared" si="61"/>
        <v>0.4166666666666667</v>
      </c>
      <c r="E842" s="6">
        <f t="shared" si="64"/>
        <v>236.05573891666668</v>
      </c>
      <c r="F842" s="5">
        <f t="shared" si="62"/>
        <v>-0.0010734722222222222</v>
      </c>
      <c r="G842" s="14">
        <f t="shared" si="63"/>
        <v>0.98850014</v>
      </c>
    </row>
    <row r="843" spans="1:7" ht="13.5">
      <c r="A843" s="9" t="s">
        <v>212</v>
      </c>
      <c r="B843" s="1">
        <f t="shared" si="60"/>
        <v>40135</v>
      </c>
      <c r="C843" s="13">
        <f t="shared" si="61"/>
        <v>0.4583333333333333</v>
      </c>
      <c r="E843" s="6">
        <f t="shared" si="64"/>
        <v>236.09777866666667</v>
      </c>
      <c r="F843" s="5">
        <f t="shared" si="62"/>
        <v>-0.0010750555555555557</v>
      </c>
      <c r="G843" s="14">
        <f t="shared" si="63"/>
        <v>0.98849133</v>
      </c>
    </row>
    <row r="844" spans="1:7" ht="13.5">
      <c r="A844" s="9" t="s">
        <v>213</v>
      </c>
      <c r="B844" s="1">
        <f t="shared" si="60"/>
        <v>40135</v>
      </c>
      <c r="C844" s="13">
        <f t="shared" si="61"/>
        <v>0.5</v>
      </c>
      <c r="E844" s="6">
        <f t="shared" si="64"/>
        <v>236.1398191111111</v>
      </c>
      <c r="F844" s="5">
        <f t="shared" si="62"/>
        <v>-0.0010766666666666667</v>
      </c>
      <c r="G844" s="14">
        <f t="shared" si="63"/>
        <v>0.98848252</v>
      </c>
    </row>
    <row r="845" spans="1:7" ht="13.5">
      <c r="A845" s="9" t="s">
        <v>214</v>
      </c>
      <c r="B845" s="1">
        <f t="shared" si="60"/>
        <v>40135</v>
      </c>
      <c r="C845" s="13">
        <f t="shared" si="61"/>
        <v>0.5416666666666666</v>
      </c>
      <c r="E845" s="6">
        <f t="shared" si="64"/>
        <v>236.18186025</v>
      </c>
      <c r="F845" s="5">
        <f t="shared" si="62"/>
        <v>-0.0010782777777777778</v>
      </c>
      <c r="G845" s="14">
        <f t="shared" si="63"/>
        <v>0.98847372</v>
      </c>
    </row>
    <row r="846" spans="1:7" ht="13.5">
      <c r="A846" s="9" t="s">
        <v>215</v>
      </c>
      <c r="B846" s="1">
        <f t="shared" si="60"/>
        <v>40135</v>
      </c>
      <c r="C846" s="13">
        <f t="shared" si="61"/>
        <v>0.5833333333333334</v>
      </c>
      <c r="E846" s="6">
        <f t="shared" si="64"/>
        <v>236.22390208333334</v>
      </c>
      <c r="F846" s="5">
        <f t="shared" si="62"/>
        <v>-0.001079888888888889</v>
      </c>
      <c r="G846" s="14">
        <f t="shared" si="63"/>
        <v>0.98846491</v>
      </c>
    </row>
    <row r="847" spans="1:7" ht="13.5">
      <c r="A847" s="9" t="s">
        <v>216</v>
      </c>
      <c r="B847" s="1">
        <f t="shared" si="60"/>
        <v>40135</v>
      </c>
      <c r="C847" s="13">
        <f t="shared" si="61"/>
        <v>0.625</v>
      </c>
      <c r="E847" s="6">
        <f t="shared" si="64"/>
        <v>236.2659446111111</v>
      </c>
      <c r="F847" s="5">
        <f t="shared" si="62"/>
        <v>-0.0010815</v>
      </c>
      <c r="G847" s="14">
        <f t="shared" si="63"/>
        <v>0.98845612</v>
      </c>
    </row>
    <row r="848" spans="1:7" ht="13.5">
      <c r="A848" s="9" t="s">
        <v>217</v>
      </c>
      <c r="B848" s="1">
        <f aca="true" t="shared" si="65" ref="B848:B911">DATE(FIXED(MID(A848,9,4)),FIXED(MID(A848,4,3)),FIXED(MID(A848,1,3)))</f>
        <v>40135</v>
      </c>
      <c r="C848" s="13">
        <f aca="true" t="shared" si="66" ref="C848:C911">(VALUE(MID(A848,14,2))+VALUE(MID(A848,17,2))/60+VALUE(MID(A848,20,5))/3660)/24</f>
        <v>0.6666666666666666</v>
      </c>
      <c r="E848" s="6">
        <f t="shared" si="64"/>
        <v>236.30798783333336</v>
      </c>
      <c r="F848" s="5">
        <f aca="true" t="shared" si="67" ref="F848:F911">-((VALUE(MID(A848,44,2))+VALUE(MID(A848,47,2))/60+VALUE(MID(A848,50,7))/3600)*(IF(MID(A848,43,1)="-",-1,1)))</f>
        <v>-0.001083138888888889</v>
      </c>
      <c r="G848" s="14">
        <f aca="true" t="shared" si="68" ref="G848:G911">VALUE(MID(A848,60,11))</f>
        <v>0.98844733</v>
      </c>
    </row>
    <row r="849" spans="1:7" ht="13.5">
      <c r="A849" s="9" t="s">
        <v>218</v>
      </c>
      <c r="B849" s="1">
        <f t="shared" si="65"/>
        <v>40135</v>
      </c>
      <c r="C849" s="13">
        <f t="shared" si="66"/>
        <v>0.7083333333333334</v>
      </c>
      <c r="E849" s="6">
        <f aca="true" t="shared" si="69" ref="E849:E912">VALUE(MID(A849,27,3))+VALUE(MID(A849,31,2))/60+VALUE(MID(A849,34,7))/3600</f>
        <v>236.35003175</v>
      </c>
      <c r="F849" s="5">
        <f t="shared" si="67"/>
        <v>-0.0010847777777777778</v>
      </c>
      <c r="G849" s="14">
        <f t="shared" si="68"/>
        <v>0.98843854</v>
      </c>
    </row>
    <row r="850" spans="1:7" ht="13.5">
      <c r="A850" s="9" t="s">
        <v>219</v>
      </c>
      <c r="B850" s="1">
        <f t="shared" si="65"/>
        <v>40135</v>
      </c>
      <c r="C850" s="13">
        <f t="shared" si="66"/>
        <v>0.75</v>
      </c>
      <c r="E850" s="6">
        <f t="shared" si="69"/>
        <v>236.3920763611111</v>
      </c>
      <c r="F850" s="5">
        <f t="shared" si="67"/>
        <v>-0.0010864166666666665</v>
      </c>
      <c r="G850" s="14">
        <f t="shared" si="68"/>
        <v>0.98842975</v>
      </c>
    </row>
    <row r="851" spans="1:7" ht="13.5">
      <c r="A851" s="9" t="s">
        <v>220</v>
      </c>
      <c r="B851" s="1">
        <f t="shared" si="65"/>
        <v>40135</v>
      </c>
      <c r="C851" s="13">
        <f t="shared" si="66"/>
        <v>0.7916666666666666</v>
      </c>
      <c r="E851" s="6">
        <f t="shared" si="69"/>
        <v>236.43412163888888</v>
      </c>
      <c r="F851" s="5">
        <f t="shared" si="67"/>
        <v>-0.0010880555555555554</v>
      </c>
      <c r="G851" s="14">
        <f t="shared" si="68"/>
        <v>0.98842097</v>
      </c>
    </row>
    <row r="852" spans="1:7" ht="13.5">
      <c r="A852" s="9" t="s">
        <v>221</v>
      </c>
      <c r="B852" s="1">
        <f t="shared" si="65"/>
        <v>40135</v>
      </c>
      <c r="C852" s="13">
        <f t="shared" si="66"/>
        <v>0.8333333333333334</v>
      </c>
      <c r="E852" s="6">
        <f t="shared" si="69"/>
        <v>236.47616761111112</v>
      </c>
      <c r="F852" s="5">
        <f t="shared" si="67"/>
        <v>-0.0010897222222222222</v>
      </c>
      <c r="G852" s="14">
        <f t="shared" si="68"/>
        <v>0.98841219</v>
      </c>
    </row>
    <row r="853" spans="1:7" ht="13.5">
      <c r="A853" s="9" t="s">
        <v>222</v>
      </c>
      <c r="B853" s="1">
        <f t="shared" si="65"/>
        <v>40135</v>
      </c>
      <c r="C853" s="13">
        <f t="shared" si="66"/>
        <v>0.875</v>
      </c>
      <c r="E853" s="6">
        <f t="shared" si="69"/>
        <v>236.5182142777778</v>
      </c>
      <c r="F853" s="5">
        <f t="shared" si="67"/>
        <v>-0.001091388888888889</v>
      </c>
      <c r="G853" s="14">
        <f t="shared" si="68"/>
        <v>0.98840342</v>
      </c>
    </row>
    <row r="854" spans="1:7" ht="13.5">
      <c r="A854" s="9" t="s">
        <v>223</v>
      </c>
      <c r="B854" s="1">
        <f t="shared" si="65"/>
        <v>40135</v>
      </c>
      <c r="C854" s="13">
        <f t="shared" si="66"/>
        <v>0.9166666666666666</v>
      </c>
      <c r="E854" s="6">
        <f t="shared" si="69"/>
        <v>236.56026161111112</v>
      </c>
      <c r="F854" s="5">
        <f t="shared" si="67"/>
        <v>-0.0010930555555555557</v>
      </c>
      <c r="G854" s="14">
        <f t="shared" si="68"/>
        <v>0.98839465</v>
      </c>
    </row>
    <row r="855" spans="1:7" ht="13.5">
      <c r="A855" s="9" t="s">
        <v>224</v>
      </c>
      <c r="B855" s="1">
        <f t="shared" si="65"/>
        <v>40135</v>
      </c>
      <c r="C855" s="13">
        <f t="shared" si="66"/>
        <v>0.9583333333333334</v>
      </c>
      <c r="E855" s="6">
        <f t="shared" si="69"/>
        <v>236.6023096388889</v>
      </c>
      <c r="F855" s="5">
        <f t="shared" si="67"/>
        <v>-0.00109475</v>
      </c>
      <c r="G855" s="14">
        <f t="shared" si="68"/>
        <v>0.98838589</v>
      </c>
    </row>
    <row r="856" spans="1:7" ht="13.5">
      <c r="A856" s="9" t="s">
        <v>225</v>
      </c>
      <c r="B856" s="1">
        <f t="shared" si="65"/>
        <v>40136</v>
      </c>
      <c r="C856" s="13">
        <f t="shared" si="66"/>
        <v>0</v>
      </c>
      <c r="E856" s="6">
        <f t="shared" si="69"/>
        <v>236.64435833333332</v>
      </c>
      <c r="F856" s="5">
        <f t="shared" si="67"/>
        <v>-0.0010964444444444444</v>
      </c>
      <c r="G856" s="14">
        <f t="shared" si="68"/>
        <v>0.98837713</v>
      </c>
    </row>
    <row r="857" spans="1:7" ht="13.5">
      <c r="A857" s="9" t="s">
        <v>226</v>
      </c>
      <c r="B857" s="1">
        <f t="shared" si="65"/>
        <v>40136</v>
      </c>
      <c r="C857" s="13">
        <f t="shared" si="66"/>
        <v>0.041666666666666664</v>
      </c>
      <c r="E857" s="6">
        <f t="shared" si="69"/>
        <v>236.6864077222222</v>
      </c>
      <c r="F857" s="5">
        <f t="shared" si="67"/>
        <v>-0.0010981111111111111</v>
      </c>
      <c r="G857" s="14">
        <f t="shared" si="68"/>
        <v>0.98836837</v>
      </c>
    </row>
    <row r="858" spans="1:7" ht="13.5">
      <c r="A858" s="9" t="s">
        <v>227</v>
      </c>
      <c r="B858" s="1">
        <f t="shared" si="65"/>
        <v>40136</v>
      </c>
      <c r="C858" s="13">
        <f t="shared" si="66"/>
        <v>0.08333333333333333</v>
      </c>
      <c r="E858" s="6">
        <f t="shared" si="69"/>
        <v>236.72845777777778</v>
      </c>
      <c r="F858" s="5">
        <f t="shared" si="67"/>
        <v>-0.0010998333333333333</v>
      </c>
      <c r="G858" s="14">
        <f t="shared" si="68"/>
        <v>0.98835962</v>
      </c>
    </row>
    <row r="859" spans="1:7" ht="13.5">
      <c r="A859" s="9" t="s">
        <v>228</v>
      </c>
      <c r="B859" s="1">
        <f t="shared" si="65"/>
        <v>40136</v>
      </c>
      <c r="C859" s="13">
        <f t="shared" si="66"/>
        <v>0.125</v>
      </c>
      <c r="E859" s="6">
        <f t="shared" si="69"/>
        <v>236.7705085</v>
      </c>
      <c r="F859" s="5">
        <f t="shared" si="67"/>
        <v>-0.0011015277777777779</v>
      </c>
      <c r="G859" s="14">
        <f t="shared" si="68"/>
        <v>0.98835087</v>
      </c>
    </row>
    <row r="860" spans="1:7" ht="13.5">
      <c r="A860" s="9" t="s">
        <v>229</v>
      </c>
      <c r="B860" s="1">
        <f t="shared" si="65"/>
        <v>40136</v>
      </c>
      <c r="C860" s="13">
        <f t="shared" si="66"/>
        <v>0.16666666666666666</v>
      </c>
      <c r="E860" s="6">
        <f t="shared" si="69"/>
        <v>236.8125598888889</v>
      </c>
      <c r="F860" s="5">
        <f t="shared" si="67"/>
        <v>-0.0011032499999999998</v>
      </c>
      <c r="G860" s="14">
        <f t="shared" si="68"/>
        <v>0.98834212</v>
      </c>
    </row>
    <row r="861" spans="1:7" ht="13.5">
      <c r="A861" s="9" t="s">
        <v>230</v>
      </c>
      <c r="B861" s="1">
        <f t="shared" si="65"/>
        <v>40136</v>
      </c>
      <c r="C861" s="13">
        <f t="shared" si="66"/>
        <v>0.20833333333333334</v>
      </c>
      <c r="E861" s="6">
        <f t="shared" si="69"/>
        <v>236.85461197222222</v>
      </c>
      <c r="F861" s="5">
        <f t="shared" si="67"/>
        <v>-0.0011049444444444444</v>
      </c>
      <c r="G861" s="14">
        <f t="shared" si="68"/>
        <v>0.98833338</v>
      </c>
    </row>
    <row r="862" spans="1:7" ht="13.5">
      <c r="A862" s="9" t="s">
        <v>231</v>
      </c>
      <c r="B862" s="1">
        <f t="shared" si="65"/>
        <v>40136</v>
      </c>
      <c r="C862" s="13">
        <f t="shared" si="66"/>
        <v>0.25</v>
      </c>
      <c r="E862" s="6">
        <f t="shared" si="69"/>
        <v>236.89666472222223</v>
      </c>
      <c r="F862" s="5">
        <f t="shared" si="67"/>
        <v>-0.0011066666666666666</v>
      </c>
      <c r="G862" s="14">
        <f t="shared" si="68"/>
        <v>0.98832465</v>
      </c>
    </row>
    <row r="863" spans="1:7" ht="13.5">
      <c r="A863" s="9" t="s">
        <v>232</v>
      </c>
      <c r="B863" s="1">
        <f t="shared" si="65"/>
        <v>40136</v>
      </c>
      <c r="C863" s="13">
        <f t="shared" si="66"/>
        <v>0.2916666666666667</v>
      </c>
      <c r="E863" s="6">
        <f t="shared" si="69"/>
        <v>236.9387181388889</v>
      </c>
      <c r="F863" s="5">
        <f t="shared" si="67"/>
        <v>-0.0011084166666666666</v>
      </c>
      <c r="G863" s="14">
        <f t="shared" si="68"/>
        <v>0.98831591</v>
      </c>
    </row>
    <row r="864" spans="1:7" ht="13.5">
      <c r="A864" s="9" t="s">
        <v>233</v>
      </c>
      <c r="B864" s="1">
        <f t="shared" si="65"/>
        <v>40136</v>
      </c>
      <c r="C864" s="13">
        <f t="shared" si="66"/>
        <v>0.3333333333333333</v>
      </c>
      <c r="E864" s="6">
        <f t="shared" si="69"/>
        <v>236.9807722222222</v>
      </c>
      <c r="F864" s="5">
        <f t="shared" si="67"/>
        <v>-0.001110138888888889</v>
      </c>
      <c r="G864" s="14">
        <f t="shared" si="68"/>
        <v>0.98830719</v>
      </c>
    </row>
    <row r="865" spans="1:7" ht="13.5">
      <c r="A865" s="9" t="s">
        <v>234</v>
      </c>
      <c r="B865" s="1">
        <f t="shared" si="65"/>
        <v>40136</v>
      </c>
      <c r="C865" s="13">
        <f t="shared" si="66"/>
        <v>0.375</v>
      </c>
      <c r="E865" s="6">
        <f t="shared" si="69"/>
        <v>237.02282697222225</v>
      </c>
      <c r="F865" s="5">
        <f t="shared" si="67"/>
        <v>-0.0011118888888888888</v>
      </c>
      <c r="G865" s="14">
        <f t="shared" si="68"/>
        <v>0.98829846</v>
      </c>
    </row>
    <row r="866" spans="1:7" ht="13.5">
      <c r="A866" s="9" t="s">
        <v>235</v>
      </c>
      <c r="B866" s="1">
        <f t="shared" si="65"/>
        <v>40136</v>
      </c>
      <c r="C866" s="13">
        <f t="shared" si="66"/>
        <v>0.4166666666666667</v>
      </c>
      <c r="E866" s="6">
        <f t="shared" si="69"/>
        <v>237.0648823888889</v>
      </c>
      <c r="F866" s="5">
        <f t="shared" si="67"/>
        <v>-0.0011136111111111112</v>
      </c>
      <c r="G866" s="14">
        <f t="shared" si="68"/>
        <v>0.98828974</v>
      </c>
    </row>
    <row r="867" spans="1:7" ht="13.5">
      <c r="A867" s="9" t="s">
        <v>236</v>
      </c>
      <c r="B867" s="1">
        <f t="shared" si="65"/>
        <v>40136</v>
      </c>
      <c r="C867" s="13">
        <f t="shared" si="66"/>
        <v>0.4583333333333333</v>
      </c>
      <c r="E867" s="6">
        <f t="shared" si="69"/>
        <v>237.10693847222223</v>
      </c>
      <c r="F867" s="5">
        <f t="shared" si="67"/>
        <v>-0.001115361111111111</v>
      </c>
      <c r="G867" s="14">
        <f t="shared" si="68"/>
        <v>0.98828103</v>
      </c>
    </row>
    <row r="868" spans="1:7" ht="13.5">
      <c r="A868" s="9" t="s">
        <v>237</v>
      </c>
      <c r="B868" s="1">
        <f t="shared" si="65"/>
        <v>40136</v>
      </c>
      <c r="C868" s="13">
        <f t="shared" si="66"/>
        <v>0.5</v>
      </c>
      <c r="E868" s="6">
        <f t="shared" si="69"/>
        <v>237.14899522222223</v>
      </c>
      <c r="F868" s="5">
        <f t="shared" si="67"/>
        <v>-0.0011171388888888889</v>
      </c>
      <c r="G868" s="14">
        <f t="shared" si="68"/>
        <v>0.98827231</v>
      </c>
    </row>
    <row r="869" spans="1:7" ht="13.5">
      <c r="A869" s="9" t="s">
        <v>238</v>
      </c>
      <c r="B869" s="1">
        <f t="shared" si="65"/>
        <v>40136</v>
      </c>
      <c r="C869" s="13">
        <f t="shared" si="66"/>
        <v>0.5416666666666666</v>
      </c>
      <c r="E869" s="6">
        <f t="shared" si="69"/>
        <v>237.1910526388889</v>
      </c>
      <c r="F869" s="5">
        <f t="shared" si="67"/>
        <v>-0.0011188888888888887</v>
      </c>
      <c r="G869" s="14">
        <f t="shared" si="68"/>
        <v>0.98826361</v>
      </c>
    </row>
    <row r="870" spans="1:7" ht="13.5">
      <c r="A870" s="9" t="s">
        <v>239</v>
      </c>
      <c r="B870" s="1">
        <f t="shared" si="65"/>
        <v>40136</v>
      </c>
      <c r="C870" s="13">
        <f t="shared" si="66"/>
        <v>0.5833333333333334</v>
      </c>
      <c r="E870" s="6">
        <f t="shared" si="69"/>
        <v>237.23311069444443</v>
      </c>
      <c r="F870" s="5">
        <f t="shared" si="67"/>
        <v>-0.0011206666666666665</v>
      </c>
      <c r="G870" s="14">
        <f t="shared" si="68"/>
        <v>0.9882549</v>
      </c>
    </row>
    <row r="871" spans="1:7" ht="13.5">
      <c r="A871" s="9" t="s">
        <v>240</v>
      </c>
      <c r="B871" s="1">
        <f t="shared" si="65"/>
        <v>40136</v>
      </c>
      <c r="C871" s="13">
        <f t="shared" si="66"/>
        <v>0.625</v>
      </c>
      <c r="E871" s="6">
        <f t="shared" si="69"/>
        <v>237.27516941666667</v>
      </c>
      <c r="F871" s="5">
        <f t="shared" si="67"/>
        <v>-0.0011224166666666667</v>
      </c>
      <c r="G871" s="14">
        <f t="shared" si="68"/>
        <v>0.9882462</v>
      </c>
    </row>
    <row r="872" spans="1:7" ht="13.5">
      <c r="A872" s="9" t="s">
        <v>241</v>
      </c>
      <c r="B872" s="1">
        <f t="shared" si="65"/>
        <v>40136</v>
      </c>
      <c r="C872" s="13">
        <f t="shared" si="66"/>
        <v>0.6666666666666666</v>
      </c>
      <c r="E872" s="6">
        <f t="shared" si="69"/>
        <v>237.31722880555554</v>
      </c>
      <c r="F872" s="5">
        <f t="shared" si="67"/>
        <v>-0.0011241944444444446</v>
      </c>
      <c r="G872" s="14">
        <f t="shared" si="68"/>
        <v>0.98823751</v>
      </c>
    </row>
    <row r="873" spans="1:7" ht="13.5">
      <c r="A873" s="9" t="s">
        <v>242</v>
      </c>
      <c r="B873" s="1">
        <f t="shared" si="65"/>
        <v>40136</v>
      </c>
      <c r="C873" s="13">
        <f t="shared" si="66"/>
        <v>0.7083333333333334</v>
      </c>
      <c r="E873" s="6">
        <f t="shared" si="69"/>
        <v>237.35928883333332</v>
      </c>
      <c r="F873" s="5">
        <f t="shared" si="67"/>
        <v>-0.0011259722222222222</v>
      </c>
      <c r="G873" s="14">
        <f t="shared" si="68"/>
        <v>0.98822882</v>
      </c>
    </row>
    <row r="874" spans="1:7" ht="13.5">
      <c r="A874" s="9" t="s">
        <v>243</v>
      </c>
      <c r="B874" s="1">
        <f t="shared" si="65"/>
        <v>40136</v>
      </c>
      <c r="C874" s="13">
        <f t="shared" si="66"/>
        <v>0.75</v>
      </c>
      <c r="E874" s="6">
        <f t="shared" si="69"/>
        <v>237.4013495277778</v>
      </c>
      <c r="F874" s="5">
        <f t="shared" si="67"/>
        <v>-0.0011277777777777777</v>
      </c>
      <c r="G874" s="14">
        <f t="shared" si="68"/>
        <v>0.98822013</v>
      </c>
    </row>
    <row r="875" spans="1:7" ht="13.5">
      <c r="A875" s="9" t="s">
        <v>244</v>
      </c>
      <c r="B875" s="1">
        <f t="shared" si="65"/>
        <v>40136</v>
      </c>
      <c r="C875" s="13">
        <f t="shared" si="66"/>
        <v>0.7916666666666666</v>
      </c>
      <c r="E875" s="6">
        <f t="shared" si="69"/>
        <v>237.4434108888889</v>
      </c>
      <c r="F875" s="5">
        <f t="shared" si="67"/>
        <v>-0.0011295555555555555</v>
      </c>
      <c r="G875" s="14">
        <f t="shared" si="68"/>
        <v>0.98821145</v>
      </c>
    </row>
    <row r="876" spans="1:7" ht="13.5">
      <c r="A876" s="9" t="s">
        <v>245</v>
      </c>
      <c r="B876" s="1">
        <f t="shared" si="65"/>
        <v>40136</v>
      </c>
      <c r="C876" s="13">
        <f t="shared" si="66"/>
        <v>0.8333333333333334</v>
      </c>
      <c r="E876" s="6">
        <f t="shared" si="69"/>
        <v>237.48547288888886</v>
      </c>
      <c r="F876" s="5">
        <f t="shared" si="67"/>
        <v>-0.0011313333333333334</v>
      </c>
      <c r="G876" s="14">
        <f t="shared" si="68"/>
        <v>0.98820277</v>
      </c>
    </row>
    <row r="877" spans="1:7" ht="13.5">
      <c r="A877" s="9" t="s">
        <v>246</v>
      </c>
      <c r="B877" s="1">
        <f t="shared" si="65"/>
        <v>40136</v>
      </c>
      <c r="C877" s="13">
        <f t="shared" si="66"/>
        <v>0.875</v>
      </c>
      <c r="E877" s="6">
        <f t="shared" si="69"/>
        <v>237.5275355277778</v>
      </c>
      <c r="F877" s="5">
        <f t="shared" si="67"/>
        <v>-0.0011331388888888888</v>
      </c>
      <c r="G877" s="14">
        <f t="shared" si="68"/>
        <v>0.9881941</v>
      </c>
    </row>
    <row r="878" spans="1:7" ht="13.5">
      <c r="A878" s="9" t="s">
        <v>247</v>
      </c>
      <c r="B878" s="1">
        <f t="shared" si="65"/>
        <v>40136</v>
      </c>
      <c r="C878" s="13">
        <f t="shared" si="66"/>
        <v>0.9166666666666666</v>
      </c>
      <c r="E878" s="6">
        <f t="shared" si="69"/>
        <v>237.56959883333332</v>
      </c>
      <c r="F878" s="5">
        <f t="shared" si="67"/>
        <v>-0.0011349444444444445</v>
      </c>
      <c r="G878" s="14">
        <f t="shared" si="68"/>
        <v>0.98818543</v>
      </c>
    </row>
    <row r="879" spans="1:7" ht="13.5">
      <c r="A879" s="9" t="s">
        <v>248</v>
      </c>
      <c r="B879" s="1">
        <f t="shared" si="65"/>
        <v>40136</v>
      </c>
      <c r="C879" s="13">
        <f t="shared" si="66"/>
        <v>0.9583333333333334</v>
      </c>
      <c r="E879" s="6">
        <f t="shared" si="69"/>
        <v>237.61166277777778</v>
      </c>
      <c r="F879" s="5">
        <f t="shared" si="67"/>
        <v>-0.00113675</v>
      </c>
      <c r="G879" s="14">
        <f t="shared" si="68"/>
        <v>0.98817677</v>
      </c>
    </row>
    <row r="880" spans="1:7" ht="13.5">
      <c r="A880" s="9" t="s">
        <v>249</v>
      </c>
      <c r="B880" s="1">
        <f t="shared" si="65"/>
        <v>40137</v>
      </c>
      <c r="C880" s="13">
        <f t="shared" si="66"/>
        <v>0</v>
      </c>
      <c r="E880" s="6">
        <f t="shared" si="69"/>
        <v>237.65372736111112</v>
      </c>
      <c r="F880" s="5">
        <f t="shared" si="67"/>
        <v>-0.0011385555555555554</v>
      </c>
      <c r="G880" s="14">
        <f t="shared" si="68"/>
        <v>0.98816811</v>
      </c>
    </row>
    <row r="881" spans="1:7" ht="13.5">
      <c r="A881" s="9" t="s">
        <v>250</v>
      </c>
      <c r="B881" s="1">
        <f t="shared" si="65"/>
        <v>40137</v>
      </c>
      <c r="C881" s="13">
        <f t="shared" si="66"/>
        <v>0.041666666666666664</v>
      </c>
      <c r="E881" s="6">
        <f t="shared" si="69"/>
        <v>237.6957926111111</v>
      </c>
      <c r="F881" s="5">
        <f t="shared" si="67"/>
        <v>-0.001140361111111111</v>
      </c>
      <c r="G881" s="14">
        <f t="shared" si="68"/>
        <v>0.98815945</v>
      </c>
    </row>
    <row r="882" spans="1:7" ht="13.5">
      <c r="A882" s="9" t="s">
        <v>251</v>
      </c>
      <c r="B882" s="1">
        <f t="shared" si="65"/>
        <v>40137</v>
      </c>
      <c r="C882" s="13">
        <f t="shared" si="66"/>
        <v>0.08333333333333333</v>
      </c>
      <c r="E882" s="6">
        <f t="shared" si="69"/>
        <v>237.7378584722222</v>
      </c>
      <c r="F882" s="5">
        <f t="shared" si="67"/>
        <v>-0.0011421944444444446</v>
      </c>
      <c r="G882" s="14">
        <f t="shared" si="68"/>
        <v>0.9881508</v>
      </c>
    </row>
    <row r="883" spans="1:7" ht="13.5">
      <c r="A883" s="9" t="s">
        <v>252</v>
      </c>
      <c r="B883" s="1">
        <f t="shared" si="65"/>
        <v>40137</v>
      </c>
      <c r="C883" s="13">
        <f t="shared" si="66"/>
        <v>0.125</v>
      </c>
      <c r="E883" s="6">
        <f t="shared" si="69"/>
        <v>237.77992500000002</v>
      </c>
      <c r="F883" s="5">
        <f t="shared" si="67"/>
        <v>-0.001144</v>
      </c>
      <c r="G883" s="14">
        <f t="shared" si="68"/>
        <v>0.98814215</v>
      </c>
    </row>
    <row r="884" spans="1:7" ht="13.5">
      <c r="A884" s="9" t="s">
        <v>253</v>
      </c>
      <c r="B884" s="1">
        <f t="shared" si="65"/>
        <v>40137</v>
      </c>
      <c r="C884" s="13">
        <f t="shared" si="66"/>
        <v>0.16666666666666666</v>
      </c>
      <c r="E884" s="6">
        <f t="shared" si="69"/>
        <v>237.82199216666666</v>
      </c>
      <c r="F884" s="5">
        <f t="shared" si="67"/>
        <v>-0.0011458333333333333</v>
      </c>
      <c r="G884" s="14">
        <f t="shared" si="68"/>
        <v>0.98813351</v>
      </c>
    </row>
    <row r="885" spans="1:7" ht="13.5">
      <c r="A885" s="9" t="s">
        <v>254</v>
      </c>
      <c r="B885" s="1">
        <f t="shared" si="65"/>
        <v>40137</v>
      </c>
      <c r="C885" s="13">
        <f t="shared" si="66"/>
        <v>0.20833333333333334</v>
      </c>
      <c r="E885" s="6">
        <f t="shared" si="69"/>
        <v>237.8640599722222</v>
      </c>
      <c r="F885" s="5">
        <f t="shared" si="67"/>
        <v>-0.0011476388888888888</v>
      </c>
      <c r="G885" s="14">
        <f t="shared" si="68"/>
        <v>0.98812487</v>
      </c>
    </row>
    <row r="886" spans="1:7" ht="13.5">
      <c r="A886" s="9" t="s">
        <v>255</v>
      </c>
      <c r="B886" s="1">
        <f t="shared" si="65"/>
        <v>40137</v>
      </c>
      <c r="C886" s="13">
        <f t="shared" si="66"/>
        <v>0.25</v>
      </c>
      <c r="E886" s="6">
        <f t="shared" si="69"/>
        <v>237.90612841666666</v>
      </c>
      <c r="F886" s="5">
        <f t="shared" si="67"/>
        <v>-0.001149472222222222</v>
      </c>
      <c r="G886" s="14">
        <f t="shared" si="68"/>
        <v>0.98811624</v>
      </c>
    </row>
    <row r="887" spans="1:7" ht="13.5">
      <c r="A887" s="9" t="s">
        <v>256</v>
      </c>
      <c r="B887" s="1">
        <f t="shared" si="65"/>
        <v>40137</v>
      </c>
      <c r="C887" s="13">
        <f t="shared" si="66"/>
        <v>0.2916666666666667</v>
      </c>
      <c r="E887" s="6">
        <f t="shared" si="69"/>
        <v>237.9481975</v>
      </c>
      <c r="F887" s="5">
        <f t="shared" si="67"/>
        <v>-0.0011513055555555556</v>
      </c>
      <c r="G887" s="14">
        <f t="shared" si="68"/>
        <v>0.98810761</v>
      </c>
    </row>
    <row r="888" spans="1:7" ht="13.5">
      <c r="A888" s="9" t="s">
        <v>257</v>
      </c>
      <c r="B888" s="1">
        <f t="shared" si="65"/>
        <v>40137</v>
      </c>
      <c r="C888" s="13">
        <f t="shared" si="66"/>
        <v>0.3333333333333333</v>
      </c>
      <c r="E888" s="6">
        <f t="shared" si="69"/>
        <v>237.9902672222222</v>
      </c>
      <c r="F888" s="5">
        <f t="shared" si="67"/>
        <v>-0.0011531388888888889</v>
      </c>
      <c r="G888" s="14">
        <f t="shared" si="68"/>
        <v>0.98809898</v>
      </c>
    </row>
    <row r="889" spans="1:7" ht="13.5">
      <c r="A889" s="9" t="s">
        <v>258</v>
      </c>
      <c r="B889" s="1">
        <f t="shared" si="65"/>
        <v>40137</v>
      </c>
      <c r="C889" s="13">
        <f t="shared" si="66"/>
        <v>0.375</v>
      </c>
      <c r="E889" s="6">
        <f t="shared" si="69"/>
        <v>238.03233758333334</v>
      </c>
      <c r="F889" s="5">
        <f t="shared" si="67"/>
        <v>-0.0011549722222222222</v>
      </c>
      <c r="G889" s="14">
        <f t="shared" si="68"/>
        <v>0.98809036</v>
      </c>
    </row>
    <row r="890" spans="1:7" ht="13.5">
      <c r="A890" s="9" t="s">
        <v>259</v>
      </c>
      <c r="B890" s="1">
        <f t="shared" si="65"/>
        <v>40137</v>
      </c>
      <c r="C890" s="13">
        <f t="shared" si="66"/>
        <v>0.4166666666666667</v>
      </c>
      <c r="E890" s="6">
        <f t="shared" si="69"/>
        <v>238.07440855555555</v>
      </c>
      <c r="F890" s="5">
        <f t="shared" si="67"/>
        <v>-0.0011568055555555557</v>
      </c>
      <c r="G890" s="14">
        <f t="shared" si="68"/>
        <v>0.98808175</v>
      </c>
    </row>
    <row r="891" spans="1:7" ht="13.5">
      <c r="A891" s="9" t="s">
        <v>260</v>
      </c>
      <c r="B891" s="1">
        <f t="shared" si="65"/>
        <v>40137</v>
      </c>
      <c r="C891" s="13">
        <f t="shared" si="66"/>
        <v>0.4583333333333333</v>
      </c>
      <c r="E891" s="6">
        <f t="shared" si="69"/>
        <v>238.11648016666666</v>
      </c>
      <c r="F891" s="5">
        <f t="shared" si="67"/>
        <v>-0.0011586666666666666</v>
      </c>
      <c r="G891" s="14">
        <f t="shared" si="68"/>
        <v>0.98807314</v>
      </c>
    </row>
    <row r="892" spans="1:7" ht="13.5">
      <c r="A892" s="9" t="s">
        <v>261</v>
      </c>
      <c r="B892" s="1">
        <f t="shared" si="65"/>
        <v>40137</v>
      </c>
      <c r="C892" s="13">
        <f t="shared" si="66"/>
        <v>0.5</v>
      </c>
      <c r="E892" s="6">
        <f t="shared" si="69"/>
        <v>238.15855241666668</v>
      </c>
      <c r="F892" s="5">
        <f t="shared" si="67"/>
        <v>-0.0011605</v>
      </c>
      <c r="G892" s="14">
        <f t="shared" si="68"/>
        <v>0.98806453</v>
      </c>
    </row>
    <row r="893" spans="1:7" ht="13.5">
      <c r="A893" s="9" t="s">
        <v>262</v>
      </c>
      <c r="B893" s="1">
        <f t="shared" si="65"/>
        <v>40137</v>
      </c>
      <c r="C893" s="13">
        <f t="shared" si="66"/>
        <v>0.5416666666666666</v>
      </c>
      <c r="E893" s="6">
        <f t="shared" si="69"/>
        <v>238.20062530555555</v>
      </c>
      <c r="F893" s="5">
        <f t="shared" si="67"/>
        <v>-0.001162361111111111</v>
      </c>
      <c r="G893" s="14">
        <f t="shared" si="68"/>
        <v>0.98805593</v>
      </c>
    </row>
    <row r="894" spans="1:7" ht="13.5">
      <c r="A894" s="9" t="s">
        <v>263</v>
      </c>
      <c r="B894" s="1">
        <f t="shared" si="65"/>
        <v>40137</v>
      </c>
      <c r="C894" s="13">
        <f t="shared" si="66"/>
        <v>0.5833333333333334</v>
      </c>
      <c r="E894" s="6">
        <f t="shared" si="69"/>
        <v>238.24269883333332</v>
      </c>
      <c r="F894" s="5">
        <f t="shared" si="67"/>
        <v>-0.0011641944444444443</v>
      </c>
      <c r="G894" s="14">
        <f t="shared" si="68"/>
        <v>0.98804733</v>
      </c>
    </row>
    <row r="895" spans="1:7" ht="13.5">
      <c r="A895" s="9" t="s">
        <v>264</v>
      </c>
      <c r="B895" s="1">
        <f t="shared" si="65"/>
        <v>40137</v>
      </c>
      <c r="C895" s="13">
        <f t="shared" si="66"/>
        <v>0.625</v>
      </c>
      <c r="E895" s="6">
        <f t="shared" si="69"/>
        <v>238.2847729722222</v>
      </c>
      <c r="F895" s="5">
        <f t="shared" si="67"/>
        <v>-0.0011660555555555556</v>
      </c>
      <c r="G895" s="14">
        <f t="shared" si="68"/>
        <v>0.98803874</v>
      </c>
    </row>
    <row r="896" spans="1:7" ht="13.5">
      <c r="A896" s="9" t="s">
        <v>265</v>
      </c>
      <c r="B896" s="1">
        <f t="shared" si="65"/>
        <v>40137</v>
      </c>
      <c r="C896" s="13">
        <f t="shared" si="66"/>
        <v>0.6666666666666666</v>
      </c>
      <c r="E896" s="6">
        <f t="shared" si="69"/>
        <v>238.32684772222223</v>
      </c>
      <c r="F896" s="5">
        <f t="shared" si="67"/>
        <v>-0.0011678888888888889</v>
      </c>
      <c r="G896" s="14">
        <f t="shared" si="68"/>
        <v>0.98803015</v>
      </c>
    </row>
    <row r="897" spans="1:7" ht="13.5">
      <c r="A897" s="9" t="s">
        <v>266</v>
      </c>
      <c r="B897" s="1">
        <f t="shared" si="65"/>
        <v>40137</v>
      </c>
      <c r="C897" s="13">
        <f t="shared" si="66"/>
        <v>0.7083333333333334</v>
      </c>
      <c r="E897" s="6">
        <f t="shared" si="69"/>
        <v>238.36892311111112</v>
      </c>
      <c r="F897" s="5">
        <f t="shared" si="67"/>
        <v>-0.00116975</v>
      </c>
      <c r="G897" s="14">
        <f t="shared" si="68"/>
        <v>0.98802157</v>
      </c>
    </row>
    <row r="898" spans="1:7" ht="13.5">
      <c r="A898" s="9" t="s">
        <v>267</v>
      </c>
      <c r="B898" s="1">
        <f t="shared" si="65"/>
        <v>40137</v>
      </c>
      <c r="C898" s="13">
        <f t="shared" si="66"/>
        <v>0.75</v>
      </c>
      <c r="E898" s="6">
        <f t="shared" si="69"/>
        <v>238.41099913888888</v>
      </c>
      <c r="F898" s="5">
        <f t="shared" si="67"/>
        <v>-0.0011716111111111113</v>
      </c>
      <c r="G898" s="14">
        <f t="shared" si="68"/>
        <v>0.98801299</v>
      </c>
    </row>
    <row r="899" spans="1:7" ht="13.5">
      <c r="A899" s="9" t="s">
        <v>268</v>
      </c>
      <c r="B899" s="1">
        <f t="shared" si="65"/>
        <v>40137</v>
      </c>
      <c r="C899" s="13">
        <f t="shared" si="66"/>
        <v>0.7916666666666666</v>
      </c>
      <c r="E899" s="6">
        <f t="shared" si="69"/>
        <v>238.45307574999998</v>
      </c>
      <c r="F899" s="5">
        <f t="shared" si="67"/>
        <v>-0.0011734722222222222</v>
      </c>
      <c r="G899" s="14">
        <f t="shared" si="68"/>
        <v>0.98800441</v>
      </c>
    </row>
    <row r="900" spans="1:7" ht="13.5">
      <c r="A900" s="9" t="s">
        <v>269</v>
      </c>
      <c r="B900" s="1">
        <f t="shared" si="65"/>
        <v>40137</v>
      </c>
      <c r="C900" s="13">
        <f t="shared" si="66"/>
        <v>0.8333333333333334</v>
      </c>
      <c r="E900" s="6">
        <f t="shared" si="69"/>
        <v>238.49515302777777</v>
      </c>
      <c r="F900" s="5">
        <f t="shared" si="67"/>
        <v>-0.0011753333333333334</v>
      </c>
      <c r="G900" s="14">
        <f t="shared" si="68"/>
        <v>0.98799584</v>
      </c>
    </row>
    <row r="901" spans="1:7" ht="13.5">
      <c r="A901" s="9" t="s">
        <v>270</v>
      </c>
      <c r="B901" s="1">
        <f t="shared" si="65"/>
        <v>40137</v>
      </c>
      <c r="C901" s="13">
        <f t="shared" si="66"/>
        <v>0.875</v>
      </c>
      <c r="E901" s="6">
        <f t="shared" si="69"/>
        <v>238.5372308888889</v>
      </c>
      <c r="F901" s="5">
        <f t="shared" si="67"/>
        <v>-0.0011771944444444445</v>
      </c>
      <c r="G901" s="14">
        <f t="shared" si="68"/>
        <v>0.98798728</v>
      </c>
    </row>
    <row r="902" spans="1:7" ht="13.5">
      <c r="A902" s="9" t="s">
        <v>271</v>
      </c>
      <c r="B902" s="1">
        <f t="shared" si="65"/>
        <v>40137</v>
      </c>
      <c r="C902" s="13">
        <f t="shared" si="66"/>
        <v>0.9166666666666666</v>
      </c>
      <c r="E902" s="6">
        <f t="shared" si="69"/>
        <v>238.57930938888887</v>
      </c>
      <c r="F902" s="5">
        <f t="shared" si="67"/>
        <v>-0.0011790555555555556</v>
      </c>
      <c r="G902" s="14">
        <f t="shared" si="68"/>
        <v>0.98797872</v>
      </c>
    </row>
    <row r="903" spans="1:7" ht="13.5">
      <c r="A903" s="9" t="s">
        <v>272</v>
      </c>
      <c r="B903" s="1">
        <f t="shared" si="65"/>
        <v>40137</v>
      </c>
      <c r="C903" s="13">
        <f t="shared" si="66"/>
        <v>0.9583333333333334</v>
      </c>
      <c r="E903" s="6">
        <f t="shared" si="69"/>
        <v>238.62138852777778</v>
      </c>
      <c r="F903" s="5">
        <f t="shared" si="67"/>
        <v>-0.0011809166666666665</v>
      </c>
      <c r="G903" s="14">
        <f t="shared" si="68"/>
        <v>0.98797016</v>
      </c>
    </row>
    <row r="904" spans="1:7" ht="13.5">
      <c r="A904" s="9" t="s">
        <v>273</v>
      </c>
      <c r="B904" s="1">
        <f t="shared" si="65"/>
        <v>40138</v>
      </c>
      <c r="C904" s="13">
        <f t="shared" si="66"/>
        <v>0</v>
      </c>
      <c r="E904" s="6">
        <f t="shared" si="69"/>
        <v>238.66346825</v>
      </c>
      <c r="F904" s="5">
        <f t="shared" si="67"/>
        <v>-0.0011827777777777778</v>
      </c>
      <c r="G904" s="14">
        <f t="shared" si="68"/>
        <v>0.98796161</v>
      </c>
    </row>
    <row r="905" spans="1:7" ht="13.5">
      <c r="A905" s="9" t="s">
        <v>274</v>
      </c>
      <c r="B905" s="1">
        <f t="shared" si="65"/>
        <v>40138</v>
      </c>
      <c r="C905" s="13">
        <f t="shared" si="66"/>
        <v>0.041666666666666664</v>
      </c>
      <c r="E905" s="6">
        <f t="shared" si="69"/>
        <v>238.7055486111111</v>
      </c>
      <c r="F905" s="5">
        <f t="shared" si="67"/>
        <v>-0.001184638888888889</v>
      </c>
      <c r="G905" s="14">
        <f t="shared" si="68"/>
        <v>0.98795307</v>
      </c>
    </row>
    <row r="906" spans="1:7" ht="13.5">
      <c r="A906" s="9" t="s">
        <v>275</v>
      </c>
      <c r="B906" s="1">
        <f t="shared" si="65"/>
        <v>40138</v>
      </c>
      <c r="C906" s="13">
        <f t="shared" si="66"/>
        <v>0.08333333333333333</v>
      </c>
      <c r="E906" s="6">
        <f t="shared" si="69"/>
        <v>238.74762955555553</v>
      </c>
      <c r="F906" s="5">
        <f t="shared" si="67"/>
        <v>-0.0011865</v>
      </c>
      <c r="G906" s="14">
        <f t="shared" si="68"/>
        <v>0.98794453</v>
      </c>
    </row>
    <row r="907" spans="1:7" ht="13.5">
      <c r="A907" s="9" t="s">
        <v>276</v>
      </c>
      <c r="B907" s="1">
        <f t="shared" si="65"/>
        <v>40138</v>
      </c>
      <c r="C907" s="13">
        <f t="shared" si="66"/>
        <v>0.125</v>
      </c>
      <c r="E907" s="6">
        <f t="shared" si="69"/>
        <v>238.7897111388889</v>
      </c>
      <c r="F907" s="5">
        <f t="shared" si="67"/>
        <v>-0.0011883611111111112</v>
      </c>
      <c r="G907" s="14">
        <f t="shared" si="68"/>
        <v>0.98793599</v>
      </c>
    </row>
    <row r="908" spans="1:7" ht="13.5">
      <c r="A908" s="9" t="s">
        <v>277</v>
      </c>
      <c r="B908" s="1">
        <f t="shared" si="65"/>
        <v>40138</v>
      </c>
      <c r="C908" s="13">
        <f t="shared" si="66"/>
        <v>0.16666666666666666</v>
      </c>
      <c r="E908" s="6">
        <f t="shared" si="69"/>
        <v>238.83179333333334</v>
      </c>
      <c r="F908" s="5">
        <f t="shared" si="67"/>
        <v>-0.001190222222222222</v>
      </c>
      <c r="G908" s="14">
        <f t="shared" si="68"/>
        <v>0.98792746</v>
      </c>
    </row>
    <row r="909" spans="1:7" ht="13.5">
      <c r="A909" s="9" t="s">
        <v>278</v>
      </c>
      <c r="B909" s="1">
        <f t="shared" si="65"/>
        <v>40138</v>
      </c>
      <c r="C909" s="13">
        <f t="shared" si="66"/>
        <v>0.20833333333333334</v>
      </c>
      <c r="E909" s="6">
        <f t="shared" si="69"/>
        <v>238.8738761388889</v>
      </c>
      <c r="F909" s="5">
        <f t="shared" si="67"/>
        <v>-0.0011920833333333334</v>
      </c>
      <c r="G909" s="14">
        <f t="shared" si="68"/>
        <v>0.98791893</v>
      </c>
    </row>
    <row r="910" spans="1:7" ht="13.5">
      <c r="A910" s="9" t="s">
        <v>279</v>
      </c>
      <c r="B910" s="1">
        <f t="shared" si="65"/>
        <v>40138</v>
      </c>
      <c r="C910" s="13">
        <f t="shared" si="66"/>
        <v>0.25</v>
      </c>
      <c r="E910" s="6">
        <f t="shared" si="69"/>
        <v>238.91595952777777</v>
      </c>
      <c r="F910" s="5">
        <f t="shared" si="67"/>
        <v>-0.0011939722222222224</v>
      </c>
      <c r="G910" s="14">
        <f t="shared" si="68"/>
        <v>0.98791041</v>
      </c>
    </row>
    <row r="911" spans="1:7" ht="13.5">
      <c r="A911" s="9" t="s">
        <v>280</v>
      </c>
      <c r="B911" s="1">
        <f t="shared" si="65"/>
        <v>40138</v>
      </c>
      <c r="C911" s="13">
        <f t="shared" si="66"/>
        <v>0.2916666666666667</v>
      </c>
      <c r="E911" s="6">
        <f t="shared" si="69"/>
        <v>238.95804355555555</v>
      </c>
      <c r="F911" s="5">
        <f t="shared" si="67"/>
        <v>-0.0011958333333333333</v>
      </c>
      <c r="G911" s="14">
        <f t="shared" si="68"/>
        <v>0.9879019</v>
      </c>
    </row>
    <row r="912" spans="1:7" ht="13.5">
      <c r="A912" s="9" t="s">
        <v>281</v>
      </c>
      <c r="B912" s="1">
        <f aca="true" t="shared" si="70" ref="B912:B975">DATE(FIXED(MID(A912,9,4)),FIXED(MID(A912,4,3)),FIXED(MID(A912,1,3)))</f>
        <v>40138</v>
      </c>
      <c r="C912" s="13">
        <f aca="true" t="shared" si="71" ref="C912:C975">(VALUE(MID(A912,14,2))+VALUE(MID(A912,17,2))/60+VALUE(MID(A912,20,5))/3660)/24</f>
        <v>0.3333333333333333</v>
      </c>
      <c r="E912" s="6">
        <f t="shared" si="69"/>
        <v>239.00012819444444</v>
      </c>
      <c r="F912" s="5">
        <f aca="true" t="shared" si="72" ref="F912:F975">-((VALUE(MID(A912,44,2))+VALUE(MID(A912,47,2))/60+VALUE(MID(A912,50,7))/3600)*(IF(MID(A912,43,1)="-",-1,1)))</f>
        <v>-0.0011976944444444444</v>
      </c>
      <c r="G912" s="14">
        <f aca="true" t="shared" si="73" ref="G912:G975">VALUE(MID(A912,60,11))</f>
        <v>0.98789339</v>
      </c>
    </row>
    <row r="913" spans="1:7" ht="13.5">
      <c r="A913" s="9" t="s">
        <v>282</v>
      </c>
      <c r="B913" s="1">
        <f t="shared" si="70"/>
        <v>40138</v>
      </c>
      <c r="C913" s="13">
        <f t="shared" si="71"/>
        <v>0.375</v>
      </c>
      <c r="E913" s="6">
        <f aca="true" t="shared" si="74" ref="E913:E976">VALUE(MID(A913,27,3))+VALUE(MID(A913,31,2))/60+VALUE(MID(A913,34,7))/3600</f>
        <v>239.04221341666667</v>
      </c>
      <c r="F913" s="5">
        <f t="shared" si="72"/>
        <v>-0.0011995555555555555</v>
      </c>
      <c r="G913" s="14">
        <f t="shared" si="73"/>
        <v>0.98788488</v>
      </c>
    </row>
    <row r="914" spans="1:7" ht="13.5">
      <c r="A914" s="9" t="s">
        <v>283</v>
      </c>
      <c r="B914" s="1">
        <f t="shared" si="70"/>
        <v>40138</v>
      </c>
      <c r="C914" s="13">
        <f t="shared" si="71"/>
        <v>0.4166666666666667</v>
      </c>
      <c r="E914" s="6">
        <f t="shared" si="74"/>
        <v>239.08429927777777</v>
      </c>
      <c r="F914" s="5">
        <f t="shared" si="72"/>
        <v>-0.0012014166666666666</v>
      </c>
      <c r="G914" s="14">
        <f t="shared" si="73"/>
        <v>0.98787638</v>
      </c>
    </row>
    <row r="915" spans="1:7" ht="13.5">
      <c r="A915" s="9" t="s">
        <v>284</v>
      </c>
      <c r="B915" s="1">
        <f t="shared" si="70"/>
        <v>40138</v>
      </c>
      <c r="C915" s="13">
        <f t="shared" si="71"/>
        <v>0.4583333333333333</v>
      </c>
      <c r="E915" s="6">
        <f t="shared" si="74"/>
        <v>239.12638572222224</v>
      </c>
      <c r="F915" s="5">
        <f t="shared" si="72"/>
        <v>-0.001203277777777778</v>
      </c>
      <c r="G915" s="14">
        <f t="shared" si="73"/>
        <v>0.98786788</v>
      </c>
    </row>
    <row r="916" spans="1:7" ht="13.5">
      <c r="A916" s="9" t="s">
        <v>285</v>
      </c>
      <c r="B916" s="1">
        <f t="shared" si="70"/>
        <v>40138</v>
      </c>
      <c r="C916" s="13">
        <f t="shared" si="71"/>
        <v>0.5</v>
      </c>
      <c r="E916" s="6">
        <f t="shared" si="74"/>
        <v>239.16847274999998</v>
      </c>
      <c r="F916" s="5">
        <f t="shared" si="72"/>
        <v>-0.0012051388888888888</v>
      </c>
      <c r="G916" s="14">
        <f t="shared" si="73"/>
        <v>0.98785939</v>
      </c>
    </row>
    <row r="917" spans="1:7" ht="13.5">
      <c r="A917" s="9" t="s">
        <v>286</v>
      </c>
      <c r="B917" s="1">
        <f t="shared" si="70"/>
        <v>40138</v>
      </c>
      <c r="C917" s="13">
        <f t="shared" si="71"/>
        <v>0.5416666666666666</v>
      </c>
      <c r="E917" s="6">
        <f t="shared" si="74"/>
        <v>239.21056041666665</v>
      </c>
      <c r="F917" s="5">
        <f t="shared" si="72"/>
        <v>-0.001207</v>
      </c>
      <c r="G917" s="14">
        <f t="shared" si="73"/>
        <v>0.9878509</v>
      </c>
    </row>
    <row r="918" spans="1:7" ht="13.5">
      <c r="A918" s="9" t="s">
        <v>287</v>
      </c>
      <c r="B918" s="1">
        <f t="shared" si="70"/>
        <v>40138</v>
      </c>
      <c r="C918" s="13">
        <f t="shared" si="71"/>
        <v>0.5833333333333334</v>
      </c>
      <c r="E918" s="6">
        <f t="shared" si="74"/>
        <v>239.25264866666666</v>
      </c>
      <c r="F918" s="5">
        <f t="shared" si="72"/>
        <v>-0.001208888888888889</v>
      </c>
      <c r="G918" s="14">
        <f t="shared" si="73"/>
        <v>0.98784242</v>
      </c>
    </row>
    <row r="919" spans="1:7" ht="13.5">
      <c r="A919" s="9" t="s">
        <v>3</v>
      </c>
      <c r="B919" s="1">
        <f t="shared" si="70"/>
        <v>40138</v>
      </c>
      <c r="C919" s="13">
        <f t="shared" si="71"/>
        <v>0.625</v>
      </c>
      <c r="E919" s="6">
        <f t="shared" si="74"/>
        <v>239.2947375</v>
      </c>
      <c r="F919" s="5">
        <f t="shared" si="72"/>
        <v>-0.00121075</v>
      </c>
      <c r="G919" s="14">
        <f t="shared" si="73"/>
        <v>0.98783395</v>
      </c>
    </row>
    <row r="920" spans="1:7" ht="13.5">
      <c r="A920" s="9" t="s">
        <v>4</v>
      </c>
      <c r="B920" s="1">
        <f t="shared" si="70"/>
        <v>40138</v>
      </c>
      <c r="C920" s="13">
        <f t="shared" si="71"/>
        <v>0.6666666666666666</v>
      </c>
      <c r="E920" s="6">
        <f t="shared" si="74"/>
        <v>239.33682697222224</v>
      </c>
      <c r="F920" s="5">
        <f t="shared" si="72"/>
        <v>-0.0012126111111111111</v>
      </c>
      <c r="G920" s="14">
        <f t="shared" si="73"/>
        <v>0.98782547</v>
      </c>
    </row>
    <row r="921" spans="1:7" ht="13.5">
      <c r="A921" s="9" t="s">
        <v>5</v>
      </c>
      <c r="B921" s="1">
        <f t="shared" si="70"/>
        <v>40138</v>
      </c>
      <c r="C921" s="13">
        <f t="shared" si="71"/>
        <v>0.7083333333333334</v>
      </c>
      <c r="E921" s="6">
        <f t="shared" si="74"/>
        <v>239.3789170277778</v>
      </c>
      <c r="F921" s="5">
        <f t="shared" si="72"/>
        <v>-0.001214472222222222</v>
      </c>
      <c r="G921" s="14">
        <f t="shared" si="73"/>
        <v>0.98781701</v>
      </c>
    </row>
    <row r="922" spans="1:7" ht="13.5">
      <c r="A922" s="9" t="s">
        <v>6</v>
      </c>
      <c r="B922" s="1">
        <f t="shared" si="70"/>
        <v>40138</v>
      </c>
      <c r="C922" s="13">
        <f t="shared" si="71"/>
        <v>0.75</v>
      </c>
      <c r="E922" s="6">
        <f t="shared" si="74"/>
        <v>239.42100766666667</v>
      </c>
      <c r="F922" s="5">
        <f t="shared" si="72"/>
        <v>-0.0012163055555555555</v>
      </c>
      <c r="G922" s="14">
        <f t="shared" si="73"/>
        <v>0.98780855</v>
      </c>
    </row>
    <row r="923" spans="1:7" ht="13.5">
      <c r="A923" s="9" t="s">
        <v>7</v>
      </c>
      <c r="B923" s="1">
        <f t="shared" si="70"/>
        <v>40138</v>
      </c>
      <c r="C923" s="13">
        <f t="shared" si="71"/>
        <v>0.7916666666666666</v>
      </c>
      <c r="E923" s="6">
        <f t="shared" si="74"/>
        <v>239.46309888888888</v>
      </c>
      <c r="F923" s="5">
        <f t="shared" si="72"/>
        <v>-0.0012181666666666667</v>
      </c>
      <c r="G923" s="14">
        <f t="shared" si="73"/>
        <v>0.98780009</v>
      </c>
    </row>
    <row r="924" spans="1:7" ht="13.5">
      <c r="A924" s="9" t="s">
        <v>8</v>
      </c>
      <c r="B924" s="1">
        <f t="shared" si="70"/>
        <v>40138</v>
      </c>
      <c r="C924" s="13">
        <f t="shared" si="71"/>
        <v>0.8333333333333334</v>
      </c>
      <c r="E924" s="6">
        <f t="shared" si="74"/>
        <v>239.50519075</v>
      </c>
      <c r="F924" s="5">
        <f t="shared" si="72"/>
        <v>-0.0012200277777777778</v>
      </c>
      <c r="G924" s="14">
        <f t="shared" si="73"/>
        <v>0.98779164</v>
      </c>
    </row>
    <row r="925" spans="1:7" ht="13.5">
      <c r="A925" s="9" t="s">
        <v>9</v>
      </c>
      <c r="B925" s="1">
        <f t="shared" si="70"/>
        <v>40138</v>
      </c>
      <c r="C925" s="13">
        <f t="shared" si="71"/>
        <v>0.875</v>
      </c>
      <c r="E925" s="6">
        <f t="shared" si="74"/>
        <v>239.54728316666666</v>
      </c>
      <c r="F925" s="5">
        <f t="shared" si="72"/>
        <v>-0.0012218888888888887</v>
      </c>
      <c r="G925" s="14">
        <f t="shared" si="73"/>
        <v>0.98778319</v>
      </c>
    </row>
    <row r="926" spans="1:7" ht="13.5">
      <c r="A926" s="9" t="s">
        <v>10</v>
      </c>
      <c r="B926" s="1">
        <f t="shared" si="70"/>
        <v>40138</v>
      </c>
      <c r="C926" s="13">
        <f t="shared" si="71"/>
        <v>0.9166666666666666</v>
      </c>
      <c r="E926" s="6">
        <f t="shared" si="74"/>
        <v>239.58937619444444</v>
      </c>
      <c r="F926" s="5">
        <f t="shared" si="72"/>
        <v>-0.0012237222222222222</v>
      </c>
      <c r="G926" s="14">
        <f t="shared" si="73"/>
        <v>0.98777475</v>
      </c>
    </row>
    <row r="927" spans="1:7" ht="13.5">
      <c r="A927" s="9" t="s">
        <v>11</v>
      </c>
      <c r="B927" s="1">
        <f t="shared" si="70"/>
        <v>40138</v>
      </c>
      <c r="C927" s="13">
        <f t="shared" si="71"/>
        <v>0.9583333333333334</v>
      </c>
      <c r="E927" s="6">
        <f t="shared" si="74"/>
        <v>239.63146980555555</v>
      </c>
      <c r="F927" s="5">
        <f t="shared" si="72"/>
        <v>-0.0012255833333333333</v>
      </c>
      <c r="G927" s="14">
        <f t="shared" si="73"/>
        <v>0.98776632</v>
      </c>
    </row>
    <row r="928" spans="1:7" ht="13.5">
      <c r="A928" s="9" t="s">
        <v>12</v>
      </c>
      <c r="B928" s="1">
        <f t="shared" si="70"/>
        <v>40139</v>
      </c>
      <c r="C928" s="13">
        <f t="shared" si="71"/>
        <v>0</v>
      </c>
      <c r="E928" s="6">
        <f t="shared" si="74"/>
        <v>239.67356402777776</v>
      </c>
      <c r="F928" s="5">
        <f t="shared" si="72"/>
        <v>-0.0012274444444444444</v>
      </c>
      <c r="G928" s="14">
        <f t="shared" si="73"/>
        <v>0.98775789</v>
      </c>
    </row>
    <row r="929" spans="1:7" ht="13.5">
      <c r="A929" s="9" t="s">
        <v>13</v>
      </c>
      <c r="B929" s="1">
        <f t="shared" si="70"/>
        <v>40139</v>
      </c>
      <c r="C929" s="13">
        <f t="shared" si="71"/>
        <v>0.041666666666666664</v>
      </c>
      <c r="E929" s="6">
        <f t="shared" si="74"/>
        <v>239.71565880555553</v>
      </c>
      <c r="F929" s="5">
        <f t="shared" si="72"/>
        <v>-0.0012292777777777777</v>
      </c>
      <c r="G929" s="14">
        <f t="shared" si="73"/>
        <v>0.98774946</v>
      </c>
    </row>
    <row r="930" spans="1:7" ht="13.5">
      <c r="A930" s="9" t="s">
        <v>14</v>
      </c>
      <c r="B930" s="1">
        <f t="shared" si="70"/>
        <v>40139</v>
      </c>
      <c r="C930" s="13">
        <f t="shared" si="71"/>
        <v>0.08333333333333333</v>
      </c>
      <c r="E930" s="6">
        <f t="shared" si="74"/>
        <v>239.75775419444443</v>
      </c>
      <c r="F930" s="5">
        <f t="shared" si="72"/>
        <v>-0.001231138888888889</v>
      </c>
      <c r="G930" s="14">
        <f t="shared" si="73"/>
        <v>0.98774104</v>
      </c>
    </row>
    <row r="931" spans="1:7" ht="13.5">
      <c r="A931" s="9" t="s">
        <v>15</v>
      </c>
      <c r="B931" s="1">
        <f t="shared" si="70"/>
        <v>40139</v>
      </c>
      <c r="C931" s="13">
        <f t="shared" si="71"/>
        <v>0.125</v>
      </c>
      <c r="E931" s="6">
        <f t="shared" si="74"/>
        <v>239.79985016666666</v>
      </c>
      <c r="F931" s="5">
        <f t="shared" si="72"/>
        <v>-0.001232972222222222</v>
      </c>
      <c r="G931" s="14">
        <f t="shared" si="73"/>
        <v>0.98773263</v>
      </c>
    </row>
    <row r="932" spans="1:7" ht="13.5">
      <c r="A932" s="9" t="s">
        <v>16</v>
      </c>
      <c r="B932" s="1">
        <f t="shared" si="70"/>
        <v>40139</v>
      </c>
      <c r="C932" s="13">
        <f t="shared" si="71"/>
        <v>0.16666666666666666</v>
      </c>
      <c r="E932" s="6">
        <f t="shared" si="74"/>
        <v>239.84194672222222</v>
      </c>
      <c r="F932" s="5">
        <f t="shared" si="72"/>
        <v>-0.0012348055555555554</v>
      </c>
      <c r="G932" s="14">
        <f t="shared" si="73"/>
        <v>0.98772422</v>
      </c>
    </row>
    <row r="933" spans="1:7" ht="13.5">
      <c r="A933" s="9" t="s">
        <v>17</v>
      </c>
      <c r="B933" s="1">
        <f t="shared" si="70"/>
        <v>40139</v>
      </c>
      <c r="C933" s="13">
        <f t="shared" si="71"/>
        <v>0.20833333333333334</v>
      </c>
      <c r="E933" s="6">
        <f t="shared" si="74"/>
        <v>239.8840438611111</v>
      </c>
      <c r="F933" s="5">
        <f t="shared" si="72"/>
        <v>-0.001236638888888889</v>
      </c>
      <c r="G933" s="14">
        <f t="shared" si="73"/>
        <v>0.98771582</v>
      </c>
    </row>
    <row r="934" spans="1:7" ht="13.5">
      <c r="A934" s="9" t="s">
        <v>18</v>
      </c>
      <c r="B934" s="1">
        <f t="shared" si="70"/>
        <v>40139</v>
      </c>
      <c r="C934" s="13">
        <f t="shared" si="71"/>
        <v>0.25</v>
      </c>
      <c r="E934" s="6">
        <f t="shared" si="74"/>
        <v>239.9261416111111</v>
      </c>
      <c r="F934" s="5">
        <f t="shared" si="72"/>
        <v>-0.0012384722222222222</v>
      </c>
      <c r="G934" s="14">
        <f t="shared" si="73"/>
        <v>0.98770742</v>
      </c>
    </row>
    <row r="935" spans="1:7" ht="13.5">
      <c r="A935" s="9" t="s">
        <v>19</v>
      </c>
      <c r="B935" s="1">
        <f t="shared" si="70"/>
        <v>40139</v>
      </c>
      <c r="C935" s="13">
        <f t="shared" si="71"/>
        <v>0.2916666666666667</v>
      </c>
      <c r="E935" s="6">
        <f t="shared" si="74"/>
        <v>239.96823991666668</v>
      </c>
      <c r="F935" s="5">
        <f t="shared" si="72"/>
        <v>-0.0012403055555555555</v>
      </c>
      <c r="G935" s="14">
        <f t="shared" si="73"/>
        <v>0.98769903</v>
      </c>
    </row>
    <row r="936" spans="1:7" ht="13.5">
      <c r="A936" s="9" t="s">
        <v>20</v>
      </c>
      <c r="B936" s="1">
        <f t="shared" si="70"/>
        <v>40139</v>
      </c>
      <c r="C936" s="13">
        <f t="shared" si="71"/>
        <v>0.3333333333333333</v>
      </c>
      <c r="E936" s="6">
        <f t="shared" si="74"/>
        <v>240.01033880555556</v>
      </c>
      <c r="F936" s="5">
        <f t="shared" si="72"/>
        <v>-0.001242138888888889</v>
      </c>
      <c r="G936" s="14">
        <f t="shared" si="73"/>
        <v>0.98769064</v>
      </c>
    </row>
    <row r="937" spans="1:7" ht="13.5">
      <c r="A937" s="9" t="s">
        <v>21</v>
      </c>
      <c r="B937" s="1">
        <f t="shared" si="70"/>
        <v>40139</v>
      </c>
      <c r="C937" s="13">
        <f t="shared" si="71"/>
        <v>0.375</v>
      </c>
      <c r="E937" s="6">
        <f t="shared" si="74"/>
        <v>240.05243827777778</v>
      </c>
      <c r="F937" s="5">
        <f t="shared" si="72"/>
        <v>-0.0012439722222222223</v>
      </c>
      <c r="G937" s="14">
        <f t="shared" si="73"/>
        <v>0.98768226</v>
      </c>
    </row>
    <row r="938" spans="1:7" ht="13.5">
      <c r="A938" s="9" t="s">
        <v>22</v>
      </c>
      <c r="B938" s="1">
        <f t="shared" si="70"/>
        <v>40139</v>
      </c>
      <c r="C938" s="13">
        <f t="shared" si="71"/>
        <v>0.4166666666666667</v>
      </c>
      <c r="E938" s="6">
        <f t="shared" si="74"/>
        <v>240.09453833333333</v>
      </c>
      <c r="F938" s="5">
        <f t="shared" si="72"/>
        <v>-0.0012457777777777777</v>
      </c>
      <c r="G938" s="14">
        <f t="shared" si="73"/>
        <v>0.98767388</v>
      </c>
    </row>
    <row r="939" spans="1:7" ht="13.5">
      <c r="A939" s="9" t="s">
        <v>23</v>
      </c>
      <c r="B939" s="1">
        <f t="shared" si="70"/>
        <v>40139</v>
      </c>
      <c r="C939" s="13">
        <f t="shared" si="71"/>
        <v>0.4583333333333333</v>
      </c>
      <c r="E939" s="6">
        <f t="shared" si="74"/>
        <v>240.13663897222222</v>
      </c>
      <c r="F939" s="5">
        <f t="shared" si="72"/>
        <v>-0.001247611111111111</v>
      </c>
      <c r="G939" s="14">
        <f t="shared" si="73"/>
        <v>0.98766551</v>
      </c>
    </row>
    <row r="940" spans="1:7" ht="13.5">
      <c r="A940" s="9" t="s">
        <v>24</v>
      </c>
      <c r="B940" s="1">
        <f t="shared" si="70"/>
        <v>40139</v>
      </c>
      <c r="C940" s="13">
        <f t="shared" si="71"/>
        <v>0.5</v>
      </c>
      <c r="E940" s="6">
        <f t="shared" si="74"/>
        <v>240.17874019444443</v>
      </c>
      <c r="F940" s="5">
        <f t="shared" si="72"/>
        <v>-0.0012494166666666665</v>
      </c>
      <c r="G940" s="14">
        <f t="shared" si="73"/>
        <v>0.98765714</v>
      </c>
    </row>
    <row r="941" spans="1:7" ht="13.5">
      <c r="A941" s="9" t="s">
        <v>25</v>
      </c>
      <c r="B941" s="1">
        <f t="shared" si="70"/>
        <v>40139</v>
      </c>
      <c r="C941" s="13">
        <f t="shared" si="71"/>
        <v>0.5416666666666666</v>
      </c>
      <c r="E941" s="6">
        <f t="shared" si="74"/>
        <v>240.220842</v>
      </c>
      <c r="F941" s="5">
        <f t="shared" si="72"/>
        <v>-0.0012512222222222224</v>
      </c>
      <c r="G941" s="14">
        <f t="shared" si="73"/>
        <v>0.98764878</v>
      </c>
    </row>
    <row r="942" spans="1:7" ht="13.5">
      <c r="A942" s="9" t="s">
        <v>26</v>
      </c>
      <c r="B942" s="1">
        <f t="shared" si="70"/>
        <v>40139</v>
      </c>
      <c r="C942" s="13">
        <f t="shared" si="71"/>
        <v>0.5833333333333334</v>
      </c>
      <c r="E942" s="6">
        <f t="shared" si="74"/>
        <v>240.26294436111112</v>
      </c>
      <c r="F942" s="5">
        <f t="shared" si="72"/>
        <v>-0.0012530555555555556</v>
      </c>
      <c r="G942" s="14">
        <f t="shared" si="73"/>
        <v>0.98764043</v>
      </c>
    </row>
    <row r="943" spans="1:7" ht="13.5">
      <c r="A943" s="9" t="s">
        <v>27</v>
      </c>
      <c r="B943" s="1">
        <f t="shared" si="70"/>
        <v>40139</v>
      </c>
      <c r="C943" s="13">
        <f t="shared" si="71"/>
        <v>0.625</v>
      </c>
      <c r="E943" s="6">
        <f t="shared" si="74"/>
        <v>240.30504730555558</v>
      </c>
      <c r="F943" s="5">
        <f t="shared" si="72"/>
        <v>-0.001254861111111111</v>
      </c>
      <c r="G943" s="14">
        <f t="shared" si="73"/>
        <v>0.98763208</v>
      </c>
    </row>
    <row r="944" spans="1:7" ht="13.5">
      <c r="A944" s="9" t="s">
        <v>28</v>
      </c>
      <c r="B944" s="1">
        <f t="shared" si="70"/>
        <v>40139</v>
      </c>
      <c r="C944" s="13">
        <f t="shared" si="71"/>
        <v>0.6666666666666666</v>
      </c>
      <c r="E944" s="6">
        <f t="shared" si="74"/>
        <v>240.34715083333333</v>
      </c>
      <c r="F944" s="5">
        <f t="shared" si="72"/>
        <v>-0.001256638888888889</v>
      </c>
      <c r="G944" s="14">
        <f t="shared" si="73"/>
        <v>0.98762374</v>
      </c>
    </row>
    <row r="945" spans="1:7" ht="13.5">
      <c r="A945" s="9" t="s">
        <v>29</v>
      </c>
      <c r="B945" s="1">
        <f t="shared" si="70"/>
        <v>40139</v>
      </c>
      <c r="C945" s="13">
        <f t="shared" si="71"/>
        <v>0.7083333333333334</v>
      </c>
      <c r="E945" s="6">
        <f t="shared" si="74"/>
        <v>240.38925491666666</v>
      </c>
      <c r="F945" s="5">
        <f t="shared" si="72"/>
        <v>-0.0012584444444444444</v>
      </c>
      <c r="G945" s="14">
        <f t="shared" si="73"/>
        <v>0.9876154</v>
      </c>
    </row>
    <row r="946" spans="1:7" ht="13.5">
      <c r="A946" s="9" t="s">
        <v>30</v>
      </c>
      <c r="B946" s="1">
        <f t="shared" si="70"/>
        <v>40139</v>
      </c>
      <c r="C946" s="13">
        <f t="shared" si="71"/>
        <v>0.75</v>
      </c>
      <c r="E946" s="6">
        <f t="shared" si="74"/>
        <v>240.43135958333332</v>
      </c>
      <c r="F946" s="5">
        <f t="shared" si="72"/>
        <v>-0.00126025</v>
      </c>
      <c r="G946" s="14">
        <f t="shared" si="73"/>
        <v>0.98760707</v>
      </c>
    </row>
    <row r="947" spans="1:7" ht="13.5">
      <c r="A947" s="9" t="s">
        <v>31</v>
      </c>
      <c r="B947" s="1">
        <f t="shared" si="70"/>
        <v>40139</v>
      </c>
      <c r="C947" s="13">
        <f t="shared" si="71"/>
        <v>0.7916666666666666</v>
      </c>
      <c r="E947" s="6">
        <f t="shared" si="74"/>
        <v>240.47346483333334</v>
      </c>
      <c r="F947" s="5">
        <f t="shared" si="72"/>
        <v>-0.001262027777777778</v>
      </c>
      <c r="G947" s="14">
        <f t="shared" si="73"/>
        <v>0.98759874</v>
      </c>
    </row>
    <row r="948" spans="1:7" ht="13.5">
      <c r="A948" s="9" t="s">
        <v>32</v>
      </c>
      <c r="B948" s="1">
        <f t="shared" si="70"/>
        <v>40139</v>
      </c>
      <c r="C948" s="13">
        <f t="shared" si="71"/>
        <v>0.8333333333333334</v>
      </c>
      <c r="E948" s="6">
        <f t="shared" si="74"/>
        <v>240.5155706388889</v>
      </c>
      <c r="F948" s="5">
        <f t="shared" si="72"/>
        <v>-0.0012638055555555556</v>
      </c>
      <c r="G948" s="14">
        <f t="shared" si="73"/>
        <v>0.98759042</v>
      </c>
    </row>
    <row r="949" spans="1:7" ht="13.5">
      <c r="A949" s="9" t="s">
        <v>33</v>
      </c>
      <c r="B949" s="1">
        <f t="shared" si="70"/>
        <v>40139</v>
      </c>
      <c r="C949" s="13">
        <f t="shared" si="71"/>
        <v>0.875</v>
      </c>
      <c r="E949" s="6">
        <f t="shared" si="74"/>
        <v>240.5576770277778</v>
      </c>
      <c r="F949" s="5">
        <f t="shared" si="72"/>
        <v>-0.001265611111111111</v>
      </c>
      <c r="G949" s="14">
        <f t="shared" si="73"/>
        <v>0.9875821</v>
      </c>
    </row>
    <row r="950" spans="1:7" ht="13.5">
      <c r="A950" s="9" t="s">
        <v>34</v>
      </c>
      <c r="B950" s="1">
        <f t="shared" si="70"/>
        <v>40139</v>
      </c>
      <c r="C950" s="13">
        <f t="shared" si="71"/>
        <v>0.9166666666666666</v>
      </c>
      <c r="E950" s="6">
        <f t="shared" si="74"/>
        <v>240.59978397222224</v>
      </c>
      <c r="F950" s="5">
        <f t="shared" si="72"/>
        <v>-0.001267361111111111</v>
      </c>
      <c r="G950" s="14">
        <f t="shared" si="73"/>
        <v>0.98757379</v>
      </c>
    </row>
    <row r="951" spans="1:7" ht="13.5">
      <c r="A951" s="9" t="s">
        <v>35</v>
      </c>
      <c r="B951" s="1">
        <f t="shared" si="70"/>
        <v>40139</v>
      </c>
      <c r="C951" s="13">
        <f t="shared" si="71"/>
        <v>0.9583333333333334</v>
      </c>
      <c r="E951" s="6">
        <f t="shared" si="74"/>
        <v>240.64189149999999</v>
      </c>
      <c r="F951" s="5">
        <f t="shared" si="72"/>
        <v>-0.0012691388888888889</v>
      </c>
      <c r="G951" s="14">
        <f t="shared" si="73"/>
        <v>0.98756549</v>
      </c>
    </row>
    <row r="952" spans="1:7" ht="13.5">
      <c r="A952" s="9" t="s">
        <v>36</v>
      </c>
      <c r="B952" s="1">
        <f t="shared" si="70"/>
        <v>40140</v>
      </c>
      <c r="C952" s="13">
        <f t="shared" si="71"/>
        <v>0</v>
      </c>
      <c r="E952" s="6">
        <f t="shared" si="74"/>
        <v>240.68399958333333</v>
      </c>
      <c r="F952" s="5">
        <f t="shared" si="72"/>
        <v>-0.0012709166666666667</v>
      </c>
      <c r="G952" s="14">
        <f t="shared" si="73"/>
        <v>0.98755719</v>
      </c>
    </row>
    <row r="953" spans="1:7" ht="13.5">
      <c r="A953" s="9" t="s">
        <v>37</v>
      </c>
      <c r="B953" s="1">
        <f t="shared" si="70"/>
        <v>40140</v>
      </c>
      <c r="C953" s="13">
        <f t="shared" si="71"/>
        <v>0.041666666666666664</v>
      </c>
      <c r="E953" s="6">
        <f t="shared" si="74"/>
        <v>240.72610825</v>
      </c>
      <c r="F953" s="5">
        <f t="shared" si="72"/>
        <v>-0.0012726666666666667</v>
      </c>
      <c r="G953" s="14">
        <f t="shared" si="73"/>
        <v>0.9875489</v>
      </c>
    </row>
    <row r="954" spans="1:7" ht="13.5">
      <c r="A954" s="9" t="s">
        <v>38</v>
      </c>
      <c r="B954" s="1">
        <f t="shared" si="70"/>
        <v>40140</v>
      </c>
      <c r="C954" s="13">
        <f t="shared" si="71"/>
        <v>0.08333333333333333</v>
      </c>
      <c r="E954" s="6">
        <f t="shared" si="74"/>
        <v>240.76821747222223</v>
      </c>
      <c r="F954" s="5">
        <f t="shared" si="72"/>
        <v>-0.0012744444444444444</v>
      </c>
      <c r="G954" s="14">
        <f t="shared" si="73"/>
        <v>0.98754061</v>
      </c>
    </row>
    <row r="955" spans="1:7" ht="13.5">
      <c r="A955" s="9" t="s">
        <v>39</v>
      </c>
      <c r="B955" s="1">
        <f t="shared" si="70"/>
        <v>40140</v>
      </c>
      <c r="C955" s="13">
        <f t="shared" si="71"/>
        <v>0.125</v>
      </c>
      <c r="E955" s="6">
        <f t="shared" si="74"/>
        <v>240.81032725</v>
      </c>
      <c r="F955" s="5">
        <f t="shared" si="72"/>
        <v>-0.0012761944444444444</v>
      </c>
      <c r="G955" s="14">
        <f t="shared" si="73"/>
        <v>0.98753233</v>
      </c>
    </row>
    <row r="956" spans="1:7" ht="13.5">
      <c r="A956" s="9" t="s">
        <v>40</v>
      </c>
      <c r="B956" s="1">
        <f t="shared" si="70"/>
        <v>40140</v>
      </c>
      <c r="C956" s="13">
        <f t="shared" si="71"/>
        <v>0.16666666666666666</v>
      </c>
      <c r="E956" s="6">
        <f t="shared" si="74"/>
        <v>240.85243758333334</v>
      </c>
      <c r="F956" s="5">
        <f t="shared" si="72"/>
        <v>-0.0012779444444444444</v>
      </c>
      <c r="G956" s="14">
        <f t="shared" si="73"/>
        <v>0.98752405</v>
      </c>
    </row>
    <row r="957" spans="1:7" ht="13.5">
      <c r="A957" s="9" t="s">
        <v>41</v>
      </c>
      <c r="B957" s="1">
        <f t="shared" si="70"/>
        <v>40140</v>
      </c>
      <c r="C957" s="13">
        <f t="shared" si="71"/>
        <v>0.20833333333333334</v>
      </c>
      <c r="E957" s="6">
        <f t="shared" si="74"/>
        <v>240.89454849999998</v>
      </c>
      <c r="F957" s="5">
        <f t="shared" si="72"/>
        <v>-0.0012796666666666666</v>
      </c>
      <c r="G957" s="14">
        <f t="shared" si="73"/>
        <v>0.98751578</v>
      </c>
    </row>
    <row r="958" spans="1:7" ht="13.5">
      <c r="A958" s="9" t="s">
        <v>42</v>
      </c>
      <c r="B958" s="1">
        <f t="shared" si="70"/>
        <v>40140</v>
      </c>
      <c r="C958" s="13">
        <f t="shared" si="71"/>
        <v>0.25</v>
      </c>
      <c r="E958" s="6">
        <f t="shared" si="74"/>
        <v>240.93665997222223</v>
      </c>
      <c r="F958" s="5">
        <f t="shared" si="72"/>
        <v>-0.0012814166666666668</v>
      </c>
      <c r="G958" s="14">
        <f t="shared" si="73"/>
        <v>0.98750752</v>
      </c>
    </row>
    <row r="959" spans="1:7" ht="13.5">
      <c r="A959" s="9" t="s">
        <v>43</v>
      </c>
      <c r="B959" s="1">
        <f t="shared" si="70"/>
        <v>40140</v>
      </c>
      <c r="C959" s="13">
        <f t="shared" si="71"/>
        <v>0.2916666666666667</v>
      </c>
      <c r="E959" s="6">
        <f t="shared" si="74"/>
        <v>240.97877202777778</v>
      </c>
      <c r="F959" s="5">
        <f t="shared" si="72"/>
        <v>-0.0012831388888888888</v>
      </c>
      <c r="G959" s="14">
        <f t="shared" si="73"/>
        <v>0.98749926</v>
      </c>
    </row>
    <row r="960" spans="1:7" ht="13.5">
      <c r="A960" s="9" t="s">
        <v>44</v>
      </c>
      <c r="B960" s="1">
        <f t="shared" si="70"/>
        <v>40140</v>
      </c>
      <c r="C960" s="13">
        <f t="shared" si="71"/>
        <v>0.3333333333333333</v>
      </c>
      <c r="E960" s="6">
        <f t="shared" si="74"/>
        <v>241.02088461111111</v>
      </c>
      <c r="F960" s="5">
        <f t="shared" si="72"/>
        <v>-0.001284861111111111</v>
      </c>
      <c r="G960" s="14">
        <f t="shared" si="73"/>
        <v>0.98749101</v>
      </c>
    </row>
    <row r="961" spans="1:7" ht="13.5">
      <c r="A961" s="9" t="s">
        <v>45</v>
      </c>
      <c r="B961" s="1">
        <f t="shared" si="70"/>
        <v>40140</v>
      </c>
      <c r="C961" s="13">
        <f t="shared" si="71"/>
        <v>0.375</v>
      </c>
      <c r="E961" s="6">
        <f t="shared" si="74"/>
        <v>241.06299777777778</v>
      </c>
      <c r="F961" s="5">
        <f t="shared" si="72"/>
        <v>-0.0012865833333333334</v>
      </c>
      <c r="G961" s="14">
        <f t="shared" si="73"/>
        <v>0.98748276</v>
      </c>
    </row>
    <row r="962" spans="1:7" ht="13.5">
      <c r="A962" s="9" t="s">
        <v>46</v>
      </c>
      <c r="B962" s="1">
        <f t="shared" si="70"/>
        <v>40140</v>
      </c>
      <c r="C962" s="13">
        <f t="shared" si="71"/>
        <v>0.4166666666666667</v>
      </c>
      <c r="E962" s="6">
        <f t="shared" si="74"/>
        <v>241.1051115</v>
      </c>
      <c r="F962" s="5">
        <f t="shared" si="72"/>
        <v>-0.0012883055555555556</v>
      </c>
      <c r="G962" s="14">
        <f t="shared" si="73"/>
        <v>0.98747452</v>
      </c>
    </row>
    <row r="963" spans="1:7" ht="13.5">
      <c r="A963" s="9" t="s">
        <v>47</v>
      </c>
      <c r="B963" s="1">
        <f t="shared" si="70"/>
        <v>40140</v>
      </c>
      <c r="C963" s="13">
        <f t="shared" si="71"/>
        <v>0.4583333333333333</v>
      </c>
      <c r="E963" s="6">
        <f t="shared" si="74"/>
        <v>241.14722575</v>
      </c>
      <c r="F963" s="5">
        <f t="shared" si="72"/>
        <v>-0.0012900000000000001</v>
      </c>
      <c r="G963" s="14">
        <f t="shared" si="73"/>
        <v>0.98746629</v>
      </c>
    </row>
    <row r="964" spans="1:7" ht="13.5">
      <c r="A964" s="9" t="s">
        <v>48</v>
      </c>
      <c r="B964" s="1">
        <f t="shared" si="70"/>
        <v>40140</v>
      </c>
      <c r="C964" s="13">
        <f t="shared" si="71"/>
        <v>0.5</v>
      </c>
      <c r="E964" s="6">
        <f t="shared" si="74"/>
        <v>241.18934058333335</v>
      </c>
      <c r="F964" s="5">
        <f t="shared" si="72"/>
        <v>-0.001291722222222222</v>
      </c>
      <c r="G964" s="14">
        <f t="shared" si="73"/>
        <v>0.98745806</v>
      </c>
    </row>
    <row r="965" spans="1:7" ht="13.5">
      <c r="A965" s="9" t="s">
        <v>49</v>
      </c>
      <c r="B965" s="1">
        <f t="shared" si="70"/>
        <v>40140</v>
      </c>
      <c r="C965" s="13">
        <f t="shared" si="71"/>
        <v>0.5416666666666666</v>
      </c>
      <c r="E965" s="6">
        <f t="shared" si="74"/>
        <v>241.23145597222222</v>
      </c>
      <c r="F965" s="5">
        <f t="shared" si="72"/>
        <v>-0.0012934166666666667</v>
      </c>
      <c r="G965" s="14">
        <f t="shared" si="73"/>
        <v>0.98744983</v>
      </c>
    </row>
    <row r="966" spans="1:7" ht="13.5">
      <c r="A966" s="9" t="s">
        <v>50</v>
      </c>
      <c r="B966" s="1">
        <f t="shared" si="70"/>
        <v>40140</v>
      </c>
      <c r="C966" s="13">
        <f t="shared" si="71"/>
        <v>0.5833333333333334</v>
      </c>
      <c r="E966" s="6">
        <f t="shared" si="74"/>
        <v>241.27357191666667</v>
      </c>
      <c r="F966" s="5">
        <f t="shared" si="72"/>
        <v>-0.001295111111111111</v>
      </c>
      <c r="G966" s="14">
        <f t="shared" si="73"/>
        <v>0.98744162</v>
      </c>
    </row>
    <row r="967" spans="1:7" ht="13.5">
      <c r="A967" s="9" t="s">
        <v>51</v>
      </c>
      <c r="B967" s="1">
        <f t="shared" si="70"/>
        <v>40140</v>
      </c>
      <c r="C967" s="13">
        <f t="shared" si="71"/>
        <v>0.625</v>
      </c>
      <c r="E967" s="6">
        <f t="shared" si="74"/>
        <v>241.3156884166667</v>
      </c>
      <c r="F967" s="5">
        <f t="shared" si="72"/>
        <v>-0.0012967777777777778</v>
      </c>
      <c r="G967" s="14">
        <f t="shared" si="73"/>
        <v>0.98743341</v>
      </c>
    </row>
    <row r="968" spans="1:7" ht="13.5">
      <c r="A968" s="9" t="s">
        <v>52</v>
      </c>
      <c r="B968" s="1">
        <f t="shared" si="70"/>
        <v>40140</v>
      </c>
      <c r="C968" s="13">
        <f t="shared" si="71"/>
        <v>0.6666666666666666</v>
      </c>
      <c r="E968" s="6">
        <f t="shared" si="74"/>
        <v>241.35780547222222</v>
      </c>
      <c r="F968" s="5">
        <f t="shared" si="72"/>
        <v>-0.0012984722222222223</v>
      </c>
      <c r="G968" s="14">
        <f t="shared" si="73"/>
        <v>0.9874252</v>
      </c>
    </row>
    <row r="969" spans="1:7" ht="13.5">
      <c r="A969" s="9" t="s">
        <v>53</v>
      </c>
      <c r="B969" s="1">
        <f t="shared" si="70"/>
        <v>40140</v>
      </c>
      <c r="C969" s="13">
        <f t="shared" si="71"/>
        <v>0.7083333333333334</v>
      </c>
      <c r="E969" s="6">
        <f t="shared" si="74"/>
        <v>241.39992308333333</v>
      </c>
      <c r="F969" s="5">
        <f t="shared" si="72"/>
        <v>-0.0013001388888888889</v>
      </c>
      <c r="G969" s="14">
        <f t="shared" si="73"/>
        <v>0.987417</v>
      </c>
    </row>
    <row r="970" spans="1:7" ht="13.5">
      <c r="A970" s="9" t="s">
        <v>54</v>
      </c>
      <c r="B970" s="1">
        <f t="shared" si="70"/>
        <v>40140</v>
      </c>
      <c r="C970" s="13">
        <f t="shared" si="71"/>
        <v>0.75</v>
      </c>
      <c r="E970" s="6">
        <f t="shared" si="74"/>
        <v>241.44204122222223</v>
      </c>
      <c r="F970" s="5">
        <f t="shared" si="72"/>
        <v>-0.0013018055555555554</v>
      </c>
      <c r="G970" s="14">
        <f t="shared" si="73"/>
        <v>0.98740881</v>
      </c>
    </row>
    <row r="971" spans="1:7" ht="13.5">
      <c r="A971" s="9" t="s">
        <v>55</v>
      </c>
      <c r="B971" s="1">
        <f t="shared" si="70"/>
        <v>40140</v>
      </c>
      <c r="C971" s="13">
        <f t="shared" si="71"/>
        <v>0.7916666666666666</v>
      </c>
      <c r="E971" s="6">
        <f t="shared" si="74"/>
        <v>241.48415994444443</v>
      </c>
      <c r="F971" s="5">
        <f t="shared" si="72"/>
        <v>-0.0013034444444444445</v>
      </c>
      <c r="G971" s="14">
        <f t="shared" si="73"/>
        <v>0.98740062</v>
      </c>
    </row>
    <row r="972" spans="1:7" ht="13.5">
      <c r="A972" s="9" t="s">
        <v>56</v>
      </c>
      <c r="B972" s="1">
        <f t="shared" si="70"/>
        <v>40140</v>
      </c>
      <c r="C972" s="13">
        <f t="shared" si="71"/>
        <v>0.8333333333333334</v>
      </c>
      <c r="E972" s="6">
        <f t="shared" si="74"/>
        <v>241.52627919444447</v>
      </c>
      <c r="F972" s="5">
        <f t="shared" si="72"/>
        <v>-0.0013051111111111113</v>
      </c>
      <c r="G972" s="14">
        <f t="shared" si="73"/>
        <v>0.98739244</v>
      </c>
    </row>
    <row r="973" spans="1:7" ht="13.5">
      <c r="A973" s="9" t="s">
        <v>57</v>
      </c>
      <c r="B973" s="1">
        <f t="shared" si="70"/>
        <v>40140</v>
      </c>
      <c r="C973" s="13">
        <f t="shared" si="71"/>
        <v>0.875</v>
      </c>
      <c r="E973" s="6">
        <f t="shared" si="74"/>
        <v>241.568399</v>
      </c>
      <c r="F973" s="5">
        <f t="shared" si="72"/>
        <v>-0.00130675</v>
      </c>
      <c r="G973" s="14">
        <f t="shared" si="73"/>
        <v>0.98738427</v>
      </c>
    </row>
    <row r="974" spans="1:7" ht="13.5">
      <c r="A974" s="9" t="s">
        <v>58</v>
      </c>
      <c r="B974" s="1">
        <f t="shared" si="70"/>
        <v>40140</v>
      </c>
      <c r="C974" s="13">
        <f t="shared" si="71"/>
        <v>0.9166666666666666</v>
      </c>
      <c r="E974" s="6">
        <f t="shared" si="74"/>
        <v>241.6105193611111</v>
      </c>
      <c r="F974" s="5">
        <f t="shared" si="72"/>
        <v>-0.001308388888888889</v>
      </c>
      <c r="G974" s="14">
        <f t="shared" si="73"/>
        <v>0.9873761</v>
      </c>
    </row>
    <row r="975" spans="1:7" ht="13.5">
      <c r="A975" s="9" t="s">
        <v>59</v>
      </c>
      <c r="B975" s="1">
        <f t="shared" si="70"/>
        <v>40140</v>
      </c>
      <c r="C975" s="13">
        <f t="shared" si="71"/>
        <v>0.9583333333333334</v>
      </c>
      <c r="E975" s="6">
        <f t="shared" si="74"/>
        <v>241.65264027777778</v>
      </c>
      <c r="F975" s="5">
        <f t="shared" si="72"/>
        <v>-0.00131</v>
      </c>
      <c r="G975" s="14">
        <f t="shared" si="73"/>
        <v>0.98736794</v>
      </c>
    </row>
    <row r="976" spans="1:7" ht="13.5">
      <c r="A976" s="9" t="s">
        <v>60</v>
      </c>
      <c r="B976" s="1">
        <f aca="true" t="shared" si="75" ref="B976:B1015">DATE(FIXED(MID(A976,9,4)),FIXED(MID(A976,4,3)),FIXED(MID(A976,1,3)))</f>
        <v>40141</v>
      </c>
      <c r="C976" s="13">
        <f aca="true" t="shared" si="76" ref="C976:C1015">(VALUE(MID(A976,14,2))+VALUE(MID(A976,17,2))/60+VALUE(MID(A976,20,5))/3660)/24</f>
        <v>0</v>
      </c>
      <c r="E976" s="6">
        <f t="shared" si="74"/>
        <v>241.69476172222224</v>
      </c>
      <c r="F976" s="5">
        <f aca="true" t="shared" si="77" ref="F976:F1015">-((VALUE(MID(A976,44,2))+VALUE(MID(A976,47,2))/60+VALUE(MID(A976,50,7))/3600)*(IF(MID(A976,43,1)="-",-1,1)))</f>
        <v>-0.0013116388888888889</v>
      </c>
      <c r="G976" s="14">
        <f aca="true" t="shared" si="78" ref="G976:G1015">VALUE(MID(A976,60,11))</f>
        <v>0.98735978</v>
      </c>
    </row>
    <row r="977" spans="1:7" ht="13.5">
      <c r="A977" s="9" t="s">
        <v>61</v>
      </c>
      <c r="B977" s="1">
        <f t="shared" si="75"/>
        <v>40141</v>
      </c>
      <c r="C977" s="13">
        <f t="shared" si="76"/>
        <v>0.041666666666666664</v>
      </c>
      <c r="E977" s="6">
        <f aca="true" t="shared" si="79" ref="E977:E1015">VALUE(MID(A977,27,3))+VALUE(MID(A977,31,2))/60+VALUE(MID(A977,34,7))/3600</f>
        <v>241.73688372222222</v>
      </c>
      <c r="F977" s="5">
        <f t="shared" si="77"/>
        <v>-0.00131325</v>
      </c>
      <c r="G977" s="14">
        <f t="shared" si="78"/>
        <v>0.98735163</v>
      </c>
    </row>
    <row r="978" spans="1:7" ht="13.5">
      <c r="A978" s="9" t="s">
        <v>62</v>
      </c>
      <c r="B978" s="1">
        <f t="shared" si="75"/>
        <v>40141</v>
      </c>
      <c r="C978" s="13">
        <f t="shared" si="76"/>
        <v>0.08333333333333333</v>
      </c>
      <c r="E978" s="6">
        <f t="shared" si="79"/>
        <v>241.7790062777778</v>
      </c>
      <c r="F978" s="5">
        <f t="shared" si="77"/>
        <v>-0.0013148611111111113</v>
      </c>
      <c r="G978" s="14">
        <f t="shared" si="78"/>
        <v>0.98734349</v>
      </c>
    </row>
    <row r="979" spans="1:7" ht="13.5">
      <c r="A979" s="9" t="s">
        <v>63</v>
      </c>
      <c r="B979" s="1">
        <f t="shared" si="75"/>
        <v>40141</v>
      </c>
      <c r="C979" s="13">
        <f t="shared" si="76"/>
        <v>0.125</v>
      </c>
      <c r="E979" s="6">
        <f t="shared" si="79"/>
        <v>241.8211293611111</v>
      </c>
      <c r="F979" s="5">
        <f t="shared" si="77"/>
        <v>-0.0013164444444444445</v>
      </c>
      <c r="G979" s="14">
        <f t="shared" si="78"/>
        <v>0.98733535</v>
      </c>
    </row>
    <row r="980" spans="1:7" ht="13.5">
      <c r="A980" s="9" t="s">
        <v>64</v>
      </c>
      <c r="B980" s="1">
        <f t="shared" si="75"/>
        <v>40141</v>
      </c>
      <c r="C980" s="13">
        <f t="shared" si="76"/>
        <v>0.16666666666666666</v>
      </c>
      <c r="E980" s="6">
        <f t="shared" si="79"/>
        <v>241.863253</v>
      </c>
      <c r="F980" s="5">
        <f t="shared" si="77"/>
        <v>-0.0013180277777777778</v>
      </c>
      <c r="G980" s="14">
        <f t="shared" si="78"/>
        <v>0.98732722</v>
      </c>
    </row>
    <row r="981" spans="1:7" ht="13.5">
      <c r="A981" s="9" t="s">
        <v>65</v>
      </c>
      <c r="B981" s="1">
        <f t="shared" si="75"/>
        <v>40141</v>
      </c>
      <c r="C981" s="13">
        <f t="shared" si="76"/>
        <v>0.20833333333333334</v>
      </c>
      <c r="E981" s="6">
        <f t="shared" si="79"/>
        <v>241.90537719444444</v>
      </c>
      <c r="F981" s="5">
        <f t="shared" si="77"/>
        <v>-0.0013196111111111112</v>
      </c>
      <c r="G981" s="14">
        <f t="shared" si="78"/>
        <v>0.9873191</v>
      </c>
    </row>
    <row r="982" spans="1:7" ht="13.5">
      <c r="A982" s="9" t="s">
        <v>66</v>
      </c>
      <c r="B982" s="1">
        <f t="shared" si="75"/>
        <v>40141</v>
      </c>
      <c r="C982" s="13">
        <f t="shared" si="76"/>
        <v>0.25</v>
      </c>
      <c r="E982" s="6">
        <f t="shared" si="79"/>
        <v>241.94750191666668</v>
      </c>
      <c r="F982" s="5">
        <f t="shared" si="77"/>
        <v>-0.0013211944444444445</v>
      </c>
      <c r="G982" s="14">
        <f t="shared" si="78"/>
        <v>0.98731098</v>
      </c>
    </row>
    <row r="983" spans="1:7" ht="13.5">
      <c r="A983" s="9" t="s">
        <v>67</v>
      </c>
      <c r="B983" s="1">
        <f t="shared" si="75"/>
        <v>40141</v>
      </c>
      <c r="C983" s="13">
        <f t="shared" si="76"/>
        <v>0.2916666666666667</v>
      </c>
      <c r="E983" s="6">
        <f t="shared" si="79"/>
        <v>241.98962719444444</v>
      </c>
      <c r="F983" s="5">
        <f t="shared" si="77"/>
        <v>-0.0013227777777777778</v>
      </c>
      <c r="G983" s="14">
        <f t="shared" si="78"/>
        <v>0.98730287</v>
      </c>
    </row>
    <row r="984" spans="1:7" ht="13.5">
      <c r="A984" s="9" t="s">
        <v>68</v>
      </c>
      <c r="B984" s="1">
        <f t="shared" si="75"/>
        <v>40141</v>
      </c>
      <c r="C984" s="13">
        <f t="shared" si="76"/>
        <v>0.3333333333333333</v>
      </c>
      <c r="E984" s="6">
        <f t="shared" si="79"/>
        <v>242.031753</v>
      </c>
      <c r="F984" s="5">
        <f t="shared" si="77"/>
        <v>-0.0013243333333333334</v>
      </c>
      <c r="G984" s="14">
        <f t="shared" si="78"/>
        <v>0.98729476</v>
      </c>
    </row>
    <row r="985" spans="1:7" ht="13.5">
      <c r="A985" s="9" t="s">
        <v>69</v>
      </c>
      <c r="B985" s="1">
        <f t="shared" si="75"/>
        <v>40141</v>
      </c>
      <c r="C985" s="13">
        <f t="shared" si="76"/>
        <v>0.375</v>
      </c>
      <c r="E985" s="6">
        <f t="shared" si="79"/>
        <v>242.07387933333334</v>
      </c>
      <c r="F985" s="5">
        <f t="shared" si="77"/>
        <v>-0.0013258888888888888</v>
      </c>
      <c r="G985" s="14">
        <f t="shared" si="78"/>
        <v>0.98728666</v>
      </c>
    </row>
    <row r="986" spans="1:7" ht="13.5">
      <c r="A986" s="9" t="s">
        <v>70</v>
      </c>
      <c r="B986" s="1">
        <f t="shared" si="75"/>
        <v>40141</v>
      </c>
      <c r="C986" s="13">
        <f t="shared" si="76"/>
        <v>0.4166666666666667</v>
      </c>
      <c r="E986" s="6">
        <f t="shared" si="79"/>
        <v>242.1160062222222</v>
      </c>
      <c r="F986" s="5">
        <f t="shared" si="77"/>
        <v>-0.0013274166666666666</v>
      </c>
      <c r="G986" s="14">
        <f t="shared" si="78"/>
        <v>0.98727857</v>
      </c>
    </row>
    <row r="987" spans="1:7" ht="13.5">
      <c r="A987" s="9" t="s">
        <v>440</v>
      </c>
      <c r="B987" s="1">
        <f t="shared" si="75"/>
        <v>40141</v>
      </c>
      <c r="C987" s="13">
        <f t="shared" si="76"/>
        <v>0.4583333333333333</v>
      </c>
      <c r="E987" s="6">
        <f t="shared" si="79"/>
        <v>242.15813366666669</v>
      </c>
      <c r="F987" s="5">
        <f t="shared" si="77"/>
        <v>-0.0013289444444444444</v>
      </c>
      <c r="G987" s="14">
        <f t="shared" si="78"/>
        <v>0.98727048</v>
      </c>
    </row>
    <row r="988" spans="1:7" ht="13.5">
      <c r="A988" s="9" t="s">
        <v>441</v>
      </c>
      <c r="B988" s="1">
        <f t="shared" si="75"/>
        <v>40141</v>
      </c>
      <c r="C988" s="13">
        <f t="shared" si="76"/>
        <v>0.5</v>
      </c>
      <c r="E988" s="6">
        <f t="shared" si="79"/>
        <v>242.2002616388889</v>
      </c>
      <c r="F988" s="5">
        <f t="shared" si="77"/>
        <v>-0.0013304722222222223</v>
      </c>
      <c r="G988" s="14">
        <f t="shared" si="78"/>
        <v>0.9872624</v>
      </c>
    </row>
    <row r="989" spans="1:7" ht="13.5">
      <c r="A989" s="9" t="s">
        <v>442</v>
      </c>
      <c r="B989" s="1">
        <f t="shared" si="75"/>
        <v>40141</v>
      </c>
      <c r="C989" s="13">
        <f t="shared" si="76"/>
        <v>0.5416666666666666</v>
      </c>
      <c r="E989" s="6">
        <f t="shared" si="79"/>
        <v>242.24239013888888</v>
      </c>
      <c r="F989" s="5">
        <f t="shared" si="77"/>
        <v>-0.001332</v>
      </c>
      <c r="G989" s="14">
        <f t="shared" si="78"/>
        <v>0.98725433</v>
      </c>
    </row>
    <row r="990" spans="1:7" ht="13.5">
      <c r="A990" s="9" t="s">
        <v>443</v>
      </c>
      <c r="B990" s="1">
        <f t="shared" si="75"/>
        <v>40141</v>
      </c>
      <c r="C990" s="13">
        <f t="shared" si="76"/>
        <v>0.5833333333333334</v>
      </c>
      <c r="E990" s="6">
        <f t="shared" si="79"/>
        <v>242.28451916666666</v>
      </c>
      <c r="F990" s="5">
        <f t="shared" si="77"/>
        <v>-0.0013335</v>
      </c>
      <c r="G990" s="14">
        <f t="shared" si="78"/>
        <v>0.98724626</v>
      </c>
    </row>
    <row r="991" spans="1:7" ht="13.5">
      <c r="A991" s="9" t="s">
        <v>444</v>
      </c>
      <c r="B991" s="1">
        <f t="shared" si="75"/>
        <v>40141</v>
      </c>
      <c r="C991" s="13">
        <f t="shared" si="76"/>
        <v>0.625</v>
      </c>
      <c r="E991" s="6">
        <f t="shared" si="79"/>
        <v>242.32664875</v>
      </c>
      <c r="F991" s="5">
        <f t="shared" si="77"/>
        <v>-0.001335</v>
      </c>
      <c r="G991" s="14">
        <f t="shared" si="78"/>
        <v>0.9872382</v>
      </c>
    </row>
    <row r="992" spans="1:7" ht="13.5">
      <c r="A992" s="9" t="s">
        <v>445</v>
      </c>
      <c r="B992" s="1">
        <f t="shared" si="75"/>
        <v>40141</v>
      </c>
      <c r="C992" s="13">
        <f t="shared" si="76"/>
        <v>0.6666666666666666</v>
      </c>
      <c r="E992" s="6">
        <f t="shared" si="79"/>
        <v>242.3687788888889</v>
      </c>
      <c r="F992" s="5">
        <f t="shared" si="77"/>
        <v>-0.0013365</v>
      </c>
      <c r="G992" s="14">
        <f t="shared" si="78"/>
        <v>0.98723015</v>
      </c>
    </row>
    <row r="993" spans="1:7" ht="13.5">
      <c r="A993" s="9" t="s">
        <v>446</v>
      </c>
      <c r="B993" s="1">
        <f t="shared" si="75"/>
        <v>40141</v>
      </c>
      <c r="C993" s="13">
        <f t="shared" si="76"/>
        <v>0.7083333333333334</v>
      </c>
      <c r="E993" s="6">
        <f t="shared" si="79"/>
        <v>242.4109095277778</v>
      </c>
      <c r="F993" s="5">
        <f t="shared" si="77"/>
        <v>-0.0013379722222222222</v>
      </c>
      <c r="G993" s="14">
        <f t="shared" si="78"/>
        <v>0.9872221</v>
      </c>
    </row>
    <row r="994" spans="1:7" ht="13.5">
      <c r="A994" s="9" t="s">
        <v>447</v>
      </c>
      <c r="B994" s="1">
        <f t="shared" si="75"/>
        <v>40141</v>
      </c>
      <c r="C994" s="13">
        <f t="shared" si="76"/>
        <v>0.75</v>
      </c>
      <c r="E994" s="6">
        <f t="shared" si="79"/>
        <v>242.4530407222222</v>
      </c>
      <c r="F994" s="5">
        <f t="shared" si="77"/>
        <v>-0.0013394444444444445</v>
      </c>
      <c r="G994" s="14">
        <f t="shared" si="78"/>
        <v>0.98721406</v>
      </c>
    </row>
    <row r="995" spans="1:7" ht="13.5">
      <c r="A995" s="9" t="s">
        <v>448</v>
      </c>
      <c r="B995" s="1">
        <f t="shared" si="75"/>
        <v>40141</v>
      </c>
      <c r="C995" s="13">
        <f t="shared" si="76"/>
        <v>0.7916666666666666</v>
      </c>
      <c r="E995" s="6">
        <f t="shared" si="79"/>
        <v>242.49517244444442</v>
      </c>
      <c r="F995" s="5">
        <f t="shared" si="77"/>
        <v>-0.0013409166666666667</v>
      </c>
      <c r="G995" s="14">
        <f t="shared" si="78"/>
        <v>0.98720603</v>
      </c>
    </row>
    <row r="996" spans="1:7" ht="13.5">
      <c r="A996" s="9" t="s">
        <v>449</v>
      </c>
      <c r="B996" s="1">
        <f t="shared" si="75"/>
        <v>40141</v>
      </c>
      <c r="C996" s="13">
        <f t="shared" si="76"/>
        <v>0.8333333333333334</v>
      </c>
      <c r="E996" s="6">
        <f t="shared" si="79"/>
        <v>242.53730469444443</v>
      </c>
      <c r="F996" s="5">
        <f t="shared" si="77"/>
        <v>-0.001342361111111111</v>
      </c>
      <c r="G996" s="14">
        <f t="shared" si="78"/>
        <v>0.987198</v>
      </c>
    </row>
    <row r="997" spans="1:7" ht="13.5">
      <c r="A997" s="9" t="s">
        <v>450</v>
      </c>
      <c r="B997" s="1">
        <f t="shared" si="75"/>
        <v>40141</v>
      </c>
      <c r="C997" s="13">
        <f t="shared" si="76"/>
        <v>0.875</v>
      </c>
      <c r="E997" s="6">
        <f t="shared" si="79"/>
        <v>242.57943747222222</v>
      </c>
      <c r="F997" s="5">
        <f t="shared" si="77"/>
        <v>-0.0013438055555555556</v>
      </c>
      <c r="G997" s="14">
        <f t="shared" si="78"/>
        <v>0.98718998</v>
      </c>
    </row>
    <row r="998" spans="1:7" ht="13.5">
      <c r="A998" s="9" t="s">
        <v>451</v>
      </c>
      <c r="B998" s="1">
        <f t="shared" si="75"/>
        <v>40141</v>
      </c>
      <c r="C998" s="13">
        <f t="shared" si="76"/>
        <v>0.9166666666666666</v>
      </c>
      <c r="E998" s="6">
        <f t="shared" si="79"/>
        <v>242.62157080555556</v>
      </c>
      <c r="F998" s="5">
        <f t="shared" si="77"/>
        <v>-0.00134525</v>
      </c>
      <c r="G998" s="14">
        <f t="shared" si="78"/>
        <v>0.98718196</v>
      </c>
    </row>
    <row r="999" spans="1:7" ht="13.5">
      <c r="A999" s="9" t="s">
        <v>452</v>
      </c>
      <c r="B999" s="1">
        <f t="shared" si="75"/>
        <v>40141</v>
      </c>
      <c r="C999" s="13">
        <f t="shared" si="76"/>
        <v>0.9583333333333334</v>
      </c>
      <c r="E999" s="6">
        <f t="shared" si="79"/>
        <v>242.6637046388889</v>
      </c>
      <c r="F999" s="5">
        <f t="shared" si="77"/>
        <v>-0.0013466666666666666</v>
      </c>
      <c r="G999" s="14">
        <f t="shared" si="78"/>
        <v>0.98717395</v>
      </c>
    </row>
    <row r="1000" spans="1:7" ht="13.5">
      <c r="A1000" s="9" t="s">
        <v>453</v>
      </c>
      <c r="B1000" s="1">
        <f t="shared" si="75"/>
        <v>40142</v>
      </c>
      <c r="C1000" s="13">
        <f t="shared" si="76"/>
        <v>0</v>
      </c>
      <c r="E1000" s="6">
        <f t="shared" si="79"/>
        <v>242.70583902777776</v>
      </c>
      <c r="F1000" s="5">
        <f t="shared" si="77"/>
        <v>-0.0013480833333333335</v>
      </c>
      <c r="G1000" s="14">
        <f t="shared" si="78"/>
        <v>0.98716595</v>
      </c>
    </row>
    <row r="1001" spans="1:7" ht="13.5">
      <c r="A1001" s="9" t="s">
        <v>454</v>
      </c>
      <c r="B1001" s="1">
        <f t="shared" si="75"/>
        <v>40142</v>
      </c>
      <c r="C1001" s="13">
        <f t="shared" si="76"/>
        <v>0.041666666666666664</v>
      </c>
      <c r="E1001" s="6">
        <f t="shared" si="79"/>
        <v>242.74797394444442</v>
      </c>
      <c r="F1001" s="5">
        <f t="shared" si="77"/>
        <v>-0.0013495</v>
      </c>
      <c r="G1001" s="14">
        <f t="shared" si="78"/>
        <v>0.98715796</v>
      </c>
    </row>
    <row r="1002" spans="1:7" ht="13.5">
      <c r="A1002" s="9" t="s">
        <v>455</v>
      </c>
      <c r="B1002" s="1">
        <f t="shared" si="75"/>
        <v>40142</v>
      </c>
      <c r="C1002" s="13">
        <f t="shared" si="76"/>
        <v>0.08333333333333333</v>
      </c>
      <c r="E1002" s="6">
        <f t="shared" si="79"/>
        <v>242.79010938888888</v>
      </c>
      <c r="F1002" s="5">
        <f t="shared" si="77"/>
        <v>-0.0013508888888888889</v>
      </c>
      <c r="G1002" s="14">
        <f t="shared" si="78"/>
        <v>0.98714997</v>
      </c>
    </row>
    <row r="1003" spans="1:7" ht="13.5">
      <c r="A1003" s="9" t="s">
        <v>456</v>
      </c>
      <c r="B1003" s="1">
        <f t="shared" si="75"/>
        <v>40142</v>
      </c>
      <c r="C1003" s="13">
        <f t="shared" si="76"/>
        <v>0.125</v>
      </c>
      <c r="E1003" s="6">
        <f t="shared" si="79"/>
        <v>242.83224536111112</v>
      </c>
      <c r="F1003" s="5">
        <f t="shared" si="77"/>
        <v>-0.0013522777777777778</v>
      </c>
      <c r="G1003" s="14">
        <f t="shared" si="78"/>
        <v>0.98714199</v>
      </c>
    </row>
    <row r="1004" spans="1:7" ht="13.5">
      <c r="A1004" s="9" t="s">
        <v>457</v>
      </c>
      <c r="B1004" s="1">
        <f t="shared" si="75"/>
        <v>40142</v>
      </c>
      <c r="C1004" s="13">
        <f t="shared" si="76"/>
        <v>0.16666666666666666</v>
      </c>
      <c r="E1004" s="6">
        <f t="shared" si="79"/>
        <v>242.87438186111112</v>
      </c>
      <c r="F1004" s="5">
        <f t="shared" si="77"/>
        <v>-0.0013536388888888888</v>
      </c>
      <c r="G1004" s="14">
        <f t="shared" si="78"/>
        <v>0.98713402</v>
      </c>
    </row>
    <row r="1005" spans="1:7" ht="13.5">
      <c r="A1005" s="9" t="s">
        <v>458</v>
      </c>
      <c r="B1005" s="1">
        <f t="shared" si="75"/>
        <v>40142</v>
      </c>
      <c r="C1005" s="13">
        <f t="shared" si="76"/>
        <v>0.20833333333333334</v>
      </c>
      <c r="E1005" s="6">
        <f t="shared" si="79"/>
        <v>242.9165188888889</v>
      </c>
      <c r="F1005" s="5">
        <f t="shared" si="77"/>
        <v>-0.0013550277777777777</v>
      </c>
      <c r="G1005" s="14">
        <f t="shared" si="78"/>
        <v>0.98712605</v>
      </c>
    </row>
    <row r="1006" spans="1:7" ht="13.5">
      <c r="A1006" s="9" t="s">
        <v>459</v>
      </c>
      <c r="B1006" s="1">
        <f t="shared" si="75"/>
        <v>40142</v>
      </c>
      <c r="C1006" s="13">
        <f t="shared" si="76"/>
        <v>0.25</v>
      </c>
      <c r="E1006" s="6">
        <f t="shared" si="79"/>
        <v>242.95865644444444</v>
      </c>
      <c r="F1006" s="5">
        <f t="shared" si="77"/>
        <v>-0.0013563611111111111</v>
      </c>
      <c r="G1006" s="14">
        <f t="shared" si="78"/>
        <v>0.98711809</v>
      </c>
    </row>
    <row r="1007" spans="1:7" ht="13.5">
      <c r="A1007" s="9" t="s">
        <v>460</v>
      </c>
      <c r="B1007" s="1">
        <f t="shared" si="75"/>
        <v>40142</v>
      </c>
      <c r="C1007" s="13">
        <f t="shared" si="76"/>
        <v>0.2916666666666667</v>
      </c>
      <c r="E1007" s="6">
        <f t="shared" si="79"/>
        <v>243.00079452777777</v>
      </c>
      <c r="F1007" s="5">
        <f t="shared" si="77"/>
        <v>-0.0013577222222222224</v>
      </c>
      <c r="G1007" s="14">
        <f t="shared" si="78"/>
        <v>0.98711014</v>
      </c>
    </row>
    <row r="1008" spans="1:7" ht="13.5">
      <c r="A1008" s="9" t="s">
        <v>461</v>
      </c>
      <c r="B1008" s="1">
        <f t="shared" si="75"/>
        <v>40142</v>
      </c>
      <c r="C1008" s="13">
        <f t="shared" si="76"/>
        <v>0.3333333333333333</v>
      </c>
      <c r="E1008" s="6">
        <f t="shared" si="79"/>
        <v>243.04293313888888</v>
      </c>
      <c r="F1008" s="5">
        <f t="shared" si="77"/>
        <v>-0.0013590555555555554</v>
      </c>
      <c r="G1008" s="14">
        <f t="shared" si="78"/>
        <v>0.98710219</v>
      </c>
    </row>
    <row r="1009" spans="1:7" ht="13.5">
      <c r="A1009" s="9" t="s">
        <v>462</v>
      </c>
      <c r="B1009" s="1">
        <f t="shared" si="75"/>
        <v>40142</v>
      </c>
      <c r="C1009" s="13">
        <f t="shared" si="76"/>
        <v>0.375</v>
      </c>
      <c r="E1009" s="6">
        <f t="shared" si="79"/>
        <v>243.08507227777778</v>
      </c>
      <c r="F1009" s="5">
        <f t="shared" si="77"/>
        <v>-0.0013603611111111112</v>
      </c>
      <c r="G1009" s="14">
        <f t="shared" si="78"/>
        <v>0.98709425</v>
      </c>
    </row>
    <row r="1010" spans="1:7" ht="13.5">
      <c r="A1010" s="9" t="s">
        <v>463</v>
      </c>
      <c r="B1010" s="1">
        <f t="shared" si="75"/>
        <v>40142</v>
      </c>
      <c r="C1010" s="13">
        <f t="shared" si="76"/>
        <v>0.4166666666666667</v>
      </c>
      <c r="E1010" s="6">
        <f t="shared" si="79"/>
        <v>243.12721191666668</v>
      </c>
      <c r="F1010" s="5">
        <f t="shared" si="77"/>
        <v>-0.0013616944444444445</v>
      </c>
      <c r="G1010" s="14">
        <f t="shared" si="78"/>
        <v>0.98708632</v>
      </c>
    </row>
    <row r="1011" spans="1:7" ht="13.5">
      <c r="A1011" s="9" t="s">
        <v>464</v>
      </c>
      <c r="B1011" s="1">
        <f t="shared" si="75"/>
        <v>40142</v>
      </c>
      <c r="C1011" s="13">
        <f t="shared" si="76"/>
        <v>0.4583333333333333</v>
      </c>
      <c r="E1011" s="6">
        <f t="shared" si="79"/>
        <v>243.1693521111111</v>
      </c>
      <c r="F1011" s="5">
        <f t="shared" si="77"/>
        <v>-0.0013629999999999998</v>
      </c>
      <c r="G1011" s="14">
        <f t="shared" si="78"/>
        <v>0.98707839</v>
      </c>
    </row>
    <row r="1012" spans="1:7" ht="13.5">
      <c r="A1012" s="9" t="s">
        <v>465</v>
      </c>
      <c r="B1012" s="1">
        <f t="shared" si="75"/>
        <v>40142</v>
      </c>
      <c r="C1012" s="13">
        <f t="shared" si="76"/>
        <v>0.5</v>
      </c>
      <c r="E1012" s="6">
        <f t="shared" si="79"/>
        <v>243.21149280555554</v>
      </c>
      <c r="F1012" s="5">
        <f t="shared" si="77"/>
        <v>-0.0013642777777777778</v>
      </c>
      <c r="G1012" s="14">
        <f t="shared" si="78"/>
        <v>0.98707047</v>
      </c>
    </row>
    <row r="1013" spans="1:7" ht="13.5">
      <c r="A1013" s="9" t="s">
        <v>466</v>
      </c>
      <c r="B1013" s="1">
        <f t="shared" si="75"/>
        <v>40142</v>
      </c>
      <c r="C1013" s="13">
        <f t="shared" si="76"/>
        <v>0.5416666666666666</v>
      </c>
      <c r="E1013" s="6">
        <f t="shared" si="79"/>
        <v>243.25363402777776</v>
      </c>
      <c r="F1013" s="5">
        <f t="shared" si="77"/>
        <v>-0.0013655555555555556</v>
      </c>
      <c r="G1013" s="14">
        <f t="shared" si="78"/>
        <v>0.98706256</v>
      </c>
    </row>
    <row r="1014" spans="1:7" ht="13.5">
      <c r="A1014" s="9" t="s">
        <v>467</v>
      </c>
      <c r="B1014" s="1">
        <f t="shared" si="75"/>
        <v>40142</v>
      </c>
      <c r="C1014" s="13">
        <f t="shared" si="76"/>
        <v>0.5833333333333334</v>
      </c>
      <c r="E1014" s="6">
        <f t="shared" si="79"/>
        <v>243.29577580555556</v>
      </c>
      <c r="F1014" s="5">
        <f t="shared" si="77"/>
        <v>-0.0013668333333333334</v>
      </c>
      <c r="G1014" s="14">
        <f t="shared" si="78"/>
        <v>0.98705465</v>
      </c>
    </row>
    <row r="1015" spans="1:7" ht="13.5">
      <c r="A1015" s="9" t="s">
        <v>468</v>
      </c>
      <c r="B1015" s="1">
        <f t="shared" si="75"/>
        <v>40142</v>
      </c>
      <c r="C1015" s="13">
        <f t="shared" si="76"/>
        <v>0.625</v>
      </c>
      <c r="E1015" s="6">
        <f t="shared" si="79"/>
        <v>243.33791805555558</v>
      </c>
      <c r="F1015" s="5">
        <f t="shared" si="77"/>
        <v>-0.0013680833333333331</v>
      </c>
      <c r="G1015" s="14">
        <f t="shared" si="78"/>
        <v>0.98704676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15"/>
  <sheetViews>
    <sheetView workbookViewId="0" topLeftCell="A1">
      <selection activeCell="A1" sqref="A1"/>
    </sheetView>
  </sheetViews>
  <sheetFormatPr defaultColWidth="12" defaultRowHeight="12.75"/>
  <cols>
    <col min="1" max="1" width="130.66015625" style="0" customWidth="1"/>
    <col min="2" max="2" width="11.33203125" style="1" customWidth="1"/>
    <col min="3" max="3" width="9.83203125" style="13" customWidth="1"/>
    <col min="4" max="4" width="12" style="6" customWidth="1"/>
    <col min="5" max="5" width="10" style="5" customWidth="1"/>
    <col min="6" max="6" width="11.33203125" style="14" customWidth="1"/>
  </cols>
  <sheetData>
    <row r="1" ht="13.5">
      <c r="A1" s="9" t="s">
        <v>969</v>
      </c>
    </row>
    <row r="2" ht="13.5">
      <c r="A2" s="9" t="s">
        <v>884</v>
      </c>
    </row>
    <row r="3" spans="1:2" ht="13.5">
      <c r="A3" s="9" t="s">
        <v>885</v>
      </c>
      <c r="B3" s="7"/>
    </row>
    <row r="4" ht="13.5">
      <c r="A4" s="9" t="s">
        <v>886</v>
      </c>
    </row>
    <row r="5" spans="1:2" ht="13.5">
      <c r="A5" s="9" t="s">
        <v>877</v>
      </c>
      <c r="B5" s="7"/>
    </row>
    <row r="6" ht="13.5">
      <c r="A6" s="9" t="s">
        <v>888</v>
      </c>
    </row>
    <row r="7" spans="1:2" ht="13.5">
      <c r="A7" s="9" t="s">
        <v>889</v>
      </c>
      <c r="B7" s="7"/>
    </row>
    <row r="8" ht="13.5">
      <c r="A8" s="9" t="s">
        <v>890</v>
      </c>
    </row>
    <row r="9" spans="1:2" ht="13.5">
      <c r="A9" s="9" t="s">
        <v>891</v>
      </c>
      <c r="B9" s="15"/>
    </row>
    <row r="10" ht="13.5">
      <c r="A10" s="9" t="s">
        <v>886</v>
      </c>
    </row>
    <row r="11" ht="13.5">
      <c r="A11" s="9" t="s">
        <v>885</v>
      </c>
    </row>
    <row r="12" ht="13.5">
      <c r="A12" s="9" t="s">
        <v>886</v>
      </c>
    </row>
    <row r="13" spans="1:6" ht="13.5">
      <c r="A13" s="9" t="s">
        <v>892</v>
      </c>
      <c r="B13" s="3" t="s">
        <v>880</v>
      </c>
      <c r="C13" s="10" t="s">
        <v>469</v>
      </c>
      <c r="D13" s="2" t="s">
        <v>470</v>
      </c>
      <c r="E13" s="2" t="s">
        <v>471</v>
      </c>
      <c r="F13" s="11" t="s">
        <v>881</v>
      </c>
    </row>
    <row r="14" spans="1:6" ht="13.5">
      <c r="A14" s="9" t="s">
        <v>893</v>
      </c>
      <c r="B14" s="4"/>
      <c r="C14" s="12"/>
      <c r="D14" s="2" t="s">
        <v>882</v>
      </c>
      <c r="E14" s="2" t="s">
        <v>882</v>
      </c>
      <c r="F14" s="11" t="s">
        <v>472</v>
      </c>
    </row>
    <row r="15" ht="13.5">
      <c r="A15" s="9" t="s">
        <v>886</v>
      </c>
    </row>
    <row r="16" spans="1:6" ht="13.5">
      <c r="A16" s="9" t="s">
        <v>970</v>
      </c>
      <c r="B16" s="1">
        <f aca="true" t="shared" si="0" ref="B16:B79">DATE(FIXED(MID(A16,9,4)),FIXED(MID(A16,4,3)),FIXED(MID(A16,1,3)))</f>
        <v>42498</v>
      </c>
      <c r="C16" s="13">
        <f aca="true" t="shared" si="1" ref="C16:C79">(VALUE(MID(A16,14,2))+VALUE(MID(A16,17,2))/60+VALUE(MID(A16,20,5))/3660)/24</f>
        <v>0</v>
      </c>
      <c r="D16" s="6">
        <f>VALUE(MID(A16,27,3))+VALUE(MID(A16,31,2))/60+VALUE(MID(A16,34,7))/3600</f>
        <v>50.17533308333333</v>
      </c>
      <c r="E16" s="5">
        <f aca="true" t="shared" si="2" ref="E16:E79">-((VALUE(MID(A16,44,2))+VALUE(MID(A16,47,2))/60+VALUE(MID(A16,50,7))/3600)*(IF(MID(A16,43,1)="-",-1,1)))</f>
        <v>-0.37878630555555554</v>
      </c>
      <c r="F16" s="14">
        <f aca="true" t="shared" si="3" ref="F16:F79">VALUE(MID(A16,60,11))</f>
        <v>0.56278451</v>
      </c>
    </row>
    <row r="17" spans="1:6" ht="13.5">
      <c r="A17" s="9" t="s">
        <v>971</v>
      </c>
      <c r="B17" s="1">
        <f t="shared" si="0"/>
        <v>42498</v>
      </c>
      <c r="C17" s="13">
        <f t="shared" si="1"/>
        <v>0.006944444444444444</v>
      </c>
      <c r="D17" s="6">
        <f aca="true" t="shared" si="4" ref="D17:D80">VALUE(MID(A17,27,3))+VALUE(MID(A17,31,2))/60+VALUE(MID(A17,34,7))/3600</f>
        <v>50.171265138888884</v>
      </c>
      <c r="E17" s="5">
        <f t="shared" si="2"/>
        <v>-0.37681427777777776</v>
      </c>
      <c r="F17" s="14">
        <f t="shared" si="3"/>
        <v>0.56275301</v>
      </c>
    </row>
    <row r="18" spans="1:6" ht="13.5">
      <c r="A18" s="9" t="s">
        <v>972</v>
      </c>
      <c r="B18" s="1">
        <f t="shared" si="0"/>
        <v>42498</v>
      </c>
      <c r="C18" s="13">
        <f t="shared" si="1"/>
        <v>0.013888888888888888</v>
      </c>
      <c r="D18" s="6">
        <f t="shared" si="4"/>
        <v>50.16719608333333</v>
      </c>
      <c r="E18" s="5">
        <f t="shared" si="2"/>
        <v>-0.3748419444444444</v>
      </c>
      <c r="F18" s="14">
        <f t="shared" si="3"/>
        <v>0.56272157</v>
      </c>
    </row>
    <row r="19" spans="1:6" ht="13.5">
      <c r="A19" s="9" t="s">
        <v>973</v>
      </c>
      <c r="B19" s="1">
        <f t="shared" si="0"/>
        <v>42498</v>
      </c>
      <c r="C19" s="13">
        <f t="shared" si="1"/>
        <v>0.020833333333333332</v>
      </c>
      <c r="D19" s="6">
        <f t="shared" si="4"/>
        <v>50.163125888888885</v>
      </c>
      <c r="E19" s="5">
        <f t="shared" si="2"/>
        <v>-0.37286930555555553</v>
      </c>
      <c r="F19" s="14">
        <f t="shared" si="3"/>
        <v>0.56269019</v>
      </c>
    </row>
    <row r="20" spans="1:6" ht="13.5">
      <c r="A20" s="9" t="s">
        <v>974</v>
      </c>
      <c r="B20" s="1">
        <f t="shared" si="0"/>
        <v>42498</v>
      </c>
      <c r="C20" s="13">
        <f t="shared" si="1"/>
        <v>0.027777777777777776</v>
      </c>
      <c r="D20" s="6">
        <f t="shared" si="4"/>
        <v>50.15905461111111</v>
      </c>
      <c r="E20" s="5">
        <f t="shared" si="2"/>
        <v>-0.37089633333333333</v>
      </c>
      <c r="F20" s="14">
        <f t="shared" si="3"/>
        <v>0.56265887</v>
      </c>
    </row>
    <row r="21" spans="1:6" ht="13.5">
      <c r="A21" s="9" t="s">
        <v>975</v>
      </c>
      <c r="B21" s="1">
        <f t="shared" si="0"/>
        <v>42498</v>
      </c>
      <c r="C21" s="13">
        <f t="shared" si="1"/>
        <v>0.034722222222222224</v>
      </c>
      <c r="D21" s="6">
        <f t="shared" si="4"/>
        <v>50.15498219444444</v>
      </c>
      <c r="E21" s="5">
        <f t="shared" si="2"/>
        <v>-0.36892305555555555</v>
      </c>
      <c r="F21" s="14">
        <f t="shared" si="3"/>
        <v>0.56262761</v>
      </c>
    </row>
    <row r="22" spans="1:6" ht="13.5">
      <c r="A22" s="9" t="s">
        <v>976</v>
      </c>
      <c r="B22" s="1">
        <f t="shared" si="0"/>
        <v>42498</v>
      </c>
      <c r="C22" s="13">
        <f t="shared" si="1"/>
        <v>0.041666666666666664</v>
      </c>
      <c r="D22" s="6">
        <f t="shared" si="4"/>
        <v>50.150908694444446</v>
      </c>
      <c r="E22" s="5">
        <f t="shared" si="2"/>
        <v>-0.3669494722222222</v>
      </c>
      <c r="F22" s="14">
        <f t="shared" si="3"/>
        <v>0.56259641</v>
      </c>
    </row>
    <row r="23" spans="1:6" ht="13.5">
      <c r="A23" s="9" t="s">
        <v>977</v>
      </c>
      <c r="B23" s="1">
        <f t="shared" si="0"/>
        <v>42498</v>
      </c>
      <c r="C23" s="13">
        <f t="shared" si="1"/>
        <v>0.04861111111111111</v>
      </c>
      <c r="D23" s="6">
        <f t="shared" si="4"/>
        <v>50.14683411111111</v>
      </c>
      <c r="E23" s="5">
        <f t="shared" si="2"/>
        <v>-0.36497555555555555</v>
      </c>
      <c r="F23" s="14">
        <f t="shared" si="3"/>
        <v>0.56256527</v>
      </c>
    </row>
    <row r="24" spans="1:6" ht="13.5">
      <c r="A24" s="9" t="s">
        <v>978</v>
      </c>
      <c r="B24" s="1">
        <f t="shared" si="0"/>
        <v>42498</v>
      </c>
      <c r="C24" s="13">
        <f t="shared" si="1"/>
        <v>0.05555555555555555</v>
      </c>
      <c r="D24" s="6">
        <f t="shared" si="4"/>
        <v>50.142758416666666</v>
      </c>
      <c r="E24" s="5">
        <f t="shared" si="2"/>
        <v>-0.3630013333333333</v>
      </c>
      <c r="F24" s="14">
        <f t="shared" si="3"/>
        <v>0.56253419</v>
      </c>
    </row>
    <row r="25" spans="1:6" ht="13.5">
      <c r="A25" s="9" t="s">
        <v>979</v>
      </c>
      <c r="B25" s="1">
        <f t="shared" si="0"/>
        <v>42498</v>
      </c>
      <c r="C25" s="13">
        <f t="shared" si="1"/>
        <v>0.0625</v>
      </c>
      <c r="D25" s="6">
        <f t="shared" si="4"/>
        <v>50.13868161111111</v>
      </c>
      <c r="E25" s="5">
        <f t="shared" si="2"/>
        <v>-0.36102677777777775</v>
      </c>
      <c r="F25" s="14">
        <f t="shared" si="3"/>
        <v>0.56250317</v>
      </c>
    </row>
    <row r="26" spans="1:6" ht="13.5">
      <c r="A26" s="9" t="s">
        <v>980</v>
      </c>
      <c r="B26" s="1">
        <f t="shared" si="0"/>
        <v>42498</v>
      </c>
      <c r="C26" s="13">
        <f t="shared" si="1"/>
        <v>0.06944444444444443</v>
      </c>
      <c r="D26" s="6">
        <f t="shared" si="4"/>
        <v>50.13460375</v>
      </c>
      <c r="E26" s="5">
        <f t="shared" si="2"/>
        <v>-0.35905191666666664</v>
      </c>
      <c r="F26" s="14">
        <f t="shared" si="3"/>
        <v>0.56247221</v>
      </c>
    </row>
    <row r="27" spans="1:6" ht="13.5">
      <c r="A27" s="9" t="s">
        <v>981</v>
      </c>
      <c r="B27" s="1">
        <f t="shared" si="0"/>
        <v>42498</v>
      </c>
      <c r="C27" s="13">
        <f t="shared" si="1"/>
        <v>0.0763888888888889</v>
      </c>
      <c r="D27" s="6">
        <f t="shared" si="4"/>
        <v>50.13052477777778</v>
      </c>
      <c r="E27" s="5">
        <f t="shared" si="2"/>
        <v>-0.35707677777777774</v>
      </c>
      <c r="F27" s="14">
        <f t="shared" si="3"/>
        <v>0.56244131</v>
      </c>
    </row>
    <row r="28" spans="1:6" ht="13.5">
      <c r="A28" s="9" t="s">
        <v>982</v>
      </c>
      <c r="B28" s="1">
        <f t="shared" si="0"/>
        <v>42498</v>
      </c>
      <c r="C28" s="13">
        <f t="shared" si="1"/>
        <v>0.08333333333333333</v>
      </c>
      <c r="D28" s="6">
        <f t="shared" si="4"/>
        <v>50.12644475</v>
      </c>
      <c r="E28" s="5">
        <f t="shared" si="2"/>
        <v>-0.3551012777777778</v>
      </c>
      <c r="F28" s="14">
        <f t="shared" si="3"/>
        <v>0.56241047</v>
      </c>
    </row>
    <row r="29" spans="1:6" ht="13.5">
      <c r="A29" s="9" t="s">
        <v>983</v>
      </c>
      <c r="B29" s="1">
        <f t="shared" si="0"/>
        <v>42498</v>
      </c>
      <c r="C29" s="13">
        <f t="shared" si="1"/>
        <v>0.09027777777777778</v>
      </c>
      <c r="D29" s="6">
        <f t="shared" si="4"/>
        <v>50.12236361111111</v>
      </c>
      <c r="E29" s="5">
        <f t="shared" si="2"/>
        <v>-0.3531255</v>
      </c>
      <c r="F29" s="14">
        <f t="shared" si="3"/>
        <v>0.56237969</v>
      </c>
    </row>
    <row r="30" spans="1:6" ht="13.5">
      <c r="A30" s="9" t="s">
        <v>984</v>
      </c>
      <c r="B30" s="1">
        <f t="shared" si="0"/>
        <v>42498</v>
      </c>
      <c r="C30" s="13">
        <f t="shared" si="1"/>
        <v>0.09722222222222222</v>
      </c>
      <c r="D30" s="6">
        <f t="shared" si="4"/>
        <v>50.11828141666667</v>
      </c>
      <c r="E30" s="5">
        <f t="shared" si="2"/>
        <v>-0.35114941666666666</v>
      </c>
      <c r="F30" s="14">
        <f t="shared" si="3"/>
        <v>0.56234897</v>
      </c>
    </row>
    <row r="31" spans="1:6" ht="13.5">
      <c r="A31" s="9" t="s">
        <v>985</v>
      </c>
      <c r="B31" s="1">
        <f t="shared" si="0"/>
        <v>42498</v>
      </c>
      <c r="C31" s="13">
        <f t="shared" si="1"/>
        <v>0.10416666666666667</v>
      </c>
      <c r="D31" s="6">
        <f t="shared" si="4"/>
        <v>50.11419816666667</v>
      </c>
      <c r="E31" s="5">
        <f t="shared" si="2"/>
        <v>-0.34917299999999996</v>
      </c>
      <c r="F31" s="14">
        <f t="shared" si="3"/>
        <v>0.56231831</v>
      </c>
    </row>
    <row r="32" spans="1:6" ht="13.5">
      <c r="A32" s="9" t="s">
        <v>986</v>
      </c>
      <c r="B32" s="1">
        <f t="shared" si="0"/>
        <v>42498</v>
      </c>
      <c r="C32" s="13">
        <f t="shared" si="1"/>
        <v>0.1111111111111111</v>
      </c>
      <c r="D32" s="6">
        <f t="shared" si="4"/>
        <v>50.11011383333334</v>
      </c>
      <c r="E32" s="5">
        <f t="shared" si="2"/>
        <v>-0.3471962777777778</v>
      </c>
      <c r="F32" s="14">
        <f t="shared" si="3"/>
        <v>0.56228772</v>
      </c>
    </row>
    <row r="33" spans="1:6" ht="13.5">
      <c r="A33" s="9" t="s">
        <v>987</v>
      </c>
      <c r="B33" s="1">
        <f t="shared" si="0"/>
        <v>42498</v>
      </c>
      <c r="C33" s="13">
        <f t="shared" si="1"/>
        <v>0.11805555555555557</v>
      </c>
      <c r="D33" s="6">
        <f t="shared" si="4"/>
        <v>50.10602841666667</v>
      </c>
      <c r="E33" s="5">
        <f t="shared" si="2"/>
        <v>-0.3452192777777778</v>
      </c>
      <c r="F33" s="14">
        <f t="shared" si="3"/>
        <v>0.56225718</v>
      </c>
    </row>
    <row r="34" spans="1:6" ht="13.5">
      <c r="A34" s="9" t="s">
        <v>988</v>
      </c>
      <c r="B34" s="1">
        <f t="shared" si="0"/>
        <v>42498</v>
      </c>
      <c r="C34" s="13">
        <f t="shared" si="1"/>
        <v>0.125</v>
      </c>
      <c r="D34" s="6">
        <f t="shared" si="4"/>
        <v>50.10194197222222</v>
      </c>
      <c r="E34" s="5">
        <f t="shared" si="2"/>
        <v>-0.34324194444444445</v>
      </c>
      <c r="F34" s="14">
        <f t="shared" si="3"/>
        <v>0.5622267</v>
      </c>
    </row>
    <row r="35" spans="1:6" ht="13.5">
      <c r="A35" s="9" t="s">
        <v>989</v>
      </c>
      <c r="B35" s="1">
        <f t="shared" si="0"/>
        <v>42498</v>
      </c>
      <c r="C35" s="13">
        <f t="shared" si="1"/>
        <v>0.13194444444444445</v>
      </c>
      <c r="D35" s="6">
        <f t="shared" si="4"/>
        <v>50.097854444444444</v>
      </c>
      <c r="E35" s="5">
        <f t="shared" si="2"/>
        <v>-0.34126433333333334</v>
      </c>
      <c r="F35" s="14">
        <f t="shared" si="3"/>
        <v>0.56219628</v>
      </c>
    </row>
    <row r="36" spans="1:6" ht="13.5">
      <c r="A36" s="9" t="s">
        <v>990</v>
      </c>
      <c r="B36" s="1">
        <f t="shared" si="0"/>
        <v>42498</v>
      </c>
      <c r="C36" s="13">
        <f t="shared" si="1"/>
        <v>0.1388888888888889</v>
      </c>
      <c r="D36" s="6">
        <f t="shared" si="4"/>
        <v>50.09376588888889</v>
      </c>
      <c r="E36" s="5">
        <f t="shared" si="2"/>
        <v>-0.33928638888888885</v>
      </c>
      <c r="F36" s="14">
        <f t="shared" si="3"/>
        <v>0.56216592</v>
      </c>
    </row>
    <row r="37" spans="1:6" ht="13.5">
      <c r="A37" s="9" t="s">
        <v>991</v>
      </c>
      <c r="B37" s="1">
        <f t="shared" si="0"/>
        <v>42498</v>
      </c>
      <c r="C37" s="13">
        <f t="shared" si="1"/>
        <v>0.14583333333333334</v>
      </c>
      <c r="D37" s="6">
        <f t="shared" si="4"/>
        <v>50.08967627777778</v>
      </c>
      <c r="E37" s="5">
        <f t="shared" si="2"/>
        <v>-0.33730816666666663</v>
      </c>
      <c r="F37" s="14">
        <f t="shared" si="3"/>
        <v>0.56213563</v>
      </c>
    </row>
    <row r="38" spans="1:6" ht="13.5">
      <c r="A38" s="9" t="s">
        <v>992</v>
      </c>
      <c r="B38" s="1">
        <f t="shared" si="0"/>
        <v>42498</v>
      </c>
      <c r="C38" s="13">
        <f t="shared" si="1"/>
        <v>0.15277777777777776</v>
      </c>
      <c r="D38" s="6">
        <f t="shared" si="4"/>
        <v>50.085585611111114</v>
      </c>
      <c r="E38" s="5">
        <f t="shared" si="2"/>
        <v>-0.3353296111111111</v>
      </c>
      <c r="F38" s="14">
        <f t="shared" si="3"/>
        <v>0.56210539</v>
      </c>
    </row>
    <row r="39" spans="1:6" ht="13.5">
      <c r="A39" s="9" t="s">
        <v>993</v>
      </c>
      <c r="B39" s="1">
        <f t="shared" si="0"/>
        <v>42498</v>
      </c>
      <c r="C39" s="13">
        <f t="shared" si="1"/>
        <v>0.15972222222222224</v>
      </c>
      <c r="D39" s="6">
        <f t="shared" si="4"/>
        <v>50.08149391666667</v>
      </c>
      <c r="E39" s="5">
        <f t="shared" si="2"/>
        <v>-0.3333507777777778</v>
      </c>
      <c r="F39" s="14">
        <f t="shared" si="3"/>
        <v>0.56207521</v>
      </c>
    </row>
    <row r="40" spans="1:6" ht="13.5">
      <c r="A40" s="9" t="s">
        <v>994</v>
      </c>
      <c r="B40" s="1">
        <f t="shared" si="0"/>
        <v>42498</v>
      </c>
      <c r="C40" s="13">
        <f t="shared" si="1"/>
        <v>0.16666666666666666</v>
      </c>
      <c r="D40" s="6">
        <f t="shared" si="4"/>
        <v>50.07740116666667</v>
      </c>
      <c r="E40" s="5">
        <f t="shared" si="2"/>
        <v>-0.3313716388888889</v>
      </c>
      <c r="F40" s="14">
        <f t="shared" si="3"/>
        <v>0.56204509</v>
      </c>
    </row>
    <row r="41" spans="1:6" ht="13.5">
      <c r="A41" s="9" t="s">
        <v>995</v>
      </c>
      <c r="B41" s="1">
        <f t="shared" si="0"/>
        <v>42498</v>
      </c>
      <c r="C41" s="13">
        <f t="shared" si="1"/>
        <v>0.17361111111111113</v>
      </c>
      <c r="D41" s="6">
        <f t="shared" si="4"/>
        <v>50.07330738888889</v>
      </c>
      <c r="E41" s="5">
        <f t="shared" si="2"/>
        <v>-0.3293922222222222</v>
      </c>
      <c r="F41" s="14">
        <f t="shared" si="3"/>
        <v>0.56201504</v>
      </c>
    </row>
    <row r="42" spans="1:6" ht="13.5">
      <c r="A42" s="9" t="s">
        <v>996</v>
      </c>
      <c r="B42" s="1">
        <f t="shared" si="0"/>
        <v>42498</v>
      </c>
      <c r="C42" s="13">
        <f t="shared" si="1"/>
        <v>0.18055555555555555</v>
      </c>
      <c r="D42" s="6">
        <f t="shared" si="4"/>
        <v>50.06921258333334</v>
      </c>
      <c r="E42" s="5">
        <f t="shared" si="2"/>
        <v>-0.3274124722222222</v>
      </c>
      <c r="F42" s="14">
        <f t="shared" si="3"/>
        <v>0.56198504</v>
      </c>
    </row>
    <row r="43" spans="1:6" ht="13.5">
      <c r="A43" s="9" t="s">
        <v>997</v>
      </c>
      <c r="B43" s="1">
        <f t="shared" si="0"/>
        <v>42498</v>
      </c>
      <c r="C43" s="13">
        <f t="shared" si="1"/>
        <v>0.1875</v>
      </c>
      <c r="D43" s="6">
        <f t="shared" si="4"/>
        <v>50.065116749999994</v>
      </c>
      <c r="E43" s="5">
        <f t="shared" si="2"/>
        <v>-0.3254324444444444</v>
      </c>
      <c r="F43" s="14">
        <f t="shared" si="3"/>
        <v>0.5619551</v>
      </c>
    </row>
    <row r="44" spans="1:6" ht="13.5">
      <c r="A44" s="9" t="s">
        <v>998</v>
      </c>
      <c r="B44" s="1">
        <f t="shared" si="0"/>
        <v>42498</v>
      </c>
      <c r="C44" s="13">
        <f t="shared" si="1"/>
        <v>0.19444444444444445</v>
      </c>
      <c r="D44" s="6">
        <f t="shared" si="4"/>
        <v>50.061019888888886</v>
      </c>
      <c r="E44" s="5">
        <f t="shared" si="2"/>
        <v>-0.32345213888888885</v>
      </c>
      <c r="F44" s="14">
        <f t="shared" si="3"/>
        <v>0.56192523</v>
      </c>
    </row>
    <row r="45" spans="1:6" ht="13.5">
      <c r="A45" s="9" t="s">
        <v>999</v>
      </c>
      <c r="B45" s="1">
        <f t="shared" si="0"/>
        <v>42498</v>
      </c>
      <c r="C45" s="13">
        <f t="shared" si="1"/>
        <v>0.20138888888888887</v>
      </c>
      <c r="D45" s="6">
        <f t="shared" si="4"/>
        <v>50.056922</v>
      </c>
      <c r="E45" s="5">
        <f t="shared" si="2"/>
        <v>-0.32147149999999997</v>
      </c>
      <c r="F45" s="14">
        <f t="shared" si="3"/>
        <v>0.56189541</v>
      </c>
    </row>
    <row r="46" spans="1:6" ht="13.5">
      <c r="A46" s="9" t="s">
        <v>1000</v>
      </c>
      <c r="B46" s="1">
        <f t="shared" si="0"/>
        <v>42498</v>
      </c>
      <c r="C46" s="13">
        <f t="shared" si="1"/>
        <v>0.20833333333333334</v>
      </c>
      <c r="D46" s="6">
        <f t="shared" si="4"/>
        <v>50.05282311111111</v>
      </c>
      <c r="E46" s="5">
        <f t="shared" si="2"/>
        <v>-0.3194905833333333</v>
      </c>
      <c r="F46" s="14">
        <f t="shared" si="3"/>
        <v>0.56186565</v>
      </c>
    </row>
    <row r="47" spans="1:6" ht="13.5">
      <c r="A47" s="9" t="s">
        <v>1001</v>
      </c>
      <c r="B47" s="1">
        <f t="shared" si="0"/>
        <v>42498</v>
      </c>
      <c r="C47" s="13">
        <f t="shared" si="1"/>
        <v>0.2152777777777778</v>
      </c>
      <c r="D47" s="6">
        <f t="shared" si="4"/>
        <v>50.04872319444444</v>
      </c>
      <c r="E47" s="5">
        <f t="shared" si="2"/>
        <v>-0.31750938888888885</v>
      </c>
      <c r="F47" s="14">
        <f t="shared" si="3"/>
        <v>0.56183596</v>
      </c>
    </row>
    <row r="48" spans="1:6" ht="13.5">
      <c r="A48" s="9" t="s">
        <v>1002</v>
      </c>
      <c r="B48" s="1">
        <f t="shared" si="0"/>
        <v>42498</v>
      </c>
      <c r="C48" s="13">
        <f t="shared" si="1"/>
        <v>0.2222222222222222</v>
      </c>
      <c r="D48" s="6">
        <f t="shared" si="4"/>
        <v>50.044622249999996</v>
      </c>
      <c r="E48" s="5">
        <f t="shared" si="2"/>
        <v>-0.3155278611111111</v>
      </c>
      <c r="F48" s="14">
        <f t="shared" si="3"/>
        <v>0.56180632</v>
      </c>
    </row>
    <row r="49" spans="1:6" ht="13.5">
      <c r="A49" s="9" t="s">
        <v>1003</v>
      </c>
      <c r="B49" s="1">
        <f t="shared" si="0"/>
        <v>42498</v>
      </c>
      <c r="C49" s="13">
        <f t="shared" si="1"/>
        <v>0.22916666666666666</v>
      </c>
      <c r="D49" s="6">
        <f t="shared" si="4"/>
        <v>50.04052033333333</v>
      </c>
      <c r="E49" s="5">
        <f t="shared" si="2"/>
        <v>-0.31354608333333334</v>
      </c>
      <c r="F49" s="14">
        <f t="shared" si="3"/>
        <v>0.56177674</v>
      </c>
    </row>
    <row r="50" spans="1:6" ht="13.5">
      <c r="A50" s="9" t="s">
        <v>1004</v>
      </c>
      <c r="B50" s="1">
        <f t="shared" si="0"/>
        <v>42498</v>
      </c>
      <c r="C50" s="13">
        <f t="shared" si="1"/>
        <v>0.23611111111111113</v>
      </c>
      <c r="D50" s="6">
        <f t="shared" si="4"/>
        <v>50.036417388888886</v>
      </c>
      <c r="E50" s="5">
        <f t="shared" si="2"/>
        <v>-0.311564</v>
      </c>
      <c r="F50" s="14">
        <f t="shared" si="3"/>
        <v>0.56174723</v>
      </c>
    </row>
    <row r="51" spans="1:6" ht="13.5">
      <c r="A51" s="9" t="s">
        <v>1005</v>
      </c>
      <c r="B51" s="1">
        <f t="shared" si="0"/>
        <v>42498</v>
      </c>
      <c r="C51" s="13">
        <f t="shared" si="1"/>
        <v>0.24305555555555555</v>
      </c>
      <c r="D51" s="6">
        <f t="shared" si="4"/>
        <v>50.03231347222222</v>
      </c>
      <c r="E51" s="5">
        <f t="shared" si="2"/>
        <v>-0.3095816111111111</v>
      </c>
      <c r="F51" s="14">
        <f t="shared" si="3"/>
        <v>0.56171777</v>
      </c>
    </row>
    <row r="52" spans="1:6" ht="13.5">
      <c r="A52" s="9" t="s">
        <v>1006</v>
      </c>
      <c r="B52" s="1">
        <f t="shared" si="0"/>
        <v>42498</v>
      </c>
      <c r="C52" s="13">
        <f t="shared" si="1"/>
        <v>0.25</v>
      </c>
      <c r="D52" s="6">
        <f t="shared" si="4"/>
        <v>50.02820852777778</v>
      </c>
      <c r="E52" s="5">
        <f t="shared" si="2"/>
        <v>-0.3075989444444444</v>
      </c>
      <c r="F52" s="14">
        <f t="shared" si="3"/>
        <v>0.56168838</v>
      </c>
    </row>
    <row r="53" spans="1:6" ht="13.5">
      <c r="A53" s="9" t="s">
        <v>1007</v>
      </c>
      <c r="B53" s="1">
        <f t="shared" si="0"/>
        <v>42498</v>
      </c>
      <c r="C53" s="13">
        <f t="shared" si="1"/>
        <v>0.2569444444444445</v>
      </c>
      <c r="D53" s="6">
        <f t="shared" si="4"/>
        <v>50.02410261111111</v>
      </c>
      <c r="E53" s="5">
        <f t="shared" si="2"/>
        <v>-0.305616</v>
      </c>
      <c r="F53" s="14">
        <f t="shared" si="3"/>
        <v>0.56165904</v>
      </c>
    </row>
    <row r="54" spans="1:6" ht="13.5">
      <c r="A54" s="9" t="s">
        <v>1008</v>
      </c>
      <c r="B54" s="1">
        <f t="shared" si="0"/>
        <v>42498</v>
      </c>
      <c r="C54" s="13">
        <f t="shared" si="1"/>
        <v>0.2638888888888889</v>
      </c>
      <c r="D54" s="6">
        <f t="shared" si="4"/>
        <v>50.01999572222222</v>
      </c>
      <c r="E54" s="5">
        <f t="shared" si="2"/>
        <v>-0.30363277777777775</v>
      </c>
      <c r="F54" s="14">
        <f t="shared" si="3"/>
        <v>0.56162977</v>
      </c>
    </row>
    <row r="55" spans="1:6" ht="13.5">
      <c r="A55" s="9" t="s">
        <v>1009</v>
      </c>
      <c r="B55" s="1">
        <f t="shared" si="0"/>
        <v>42498</v>
      </c>
      <c r="C55" s="13">
        <f t="shared" si="1"/>
        <v>0.2708333333333333</v>
      </c>
      <c r="D55" s="6">
        <f t="shared" si="4"/>
        <v>50.01588780555556</v>
      </c>
      <c r="E55" s="5">
        <f t="shared" si="2"/>
        <v>-0.30164925</v>
      </c>
      <c r="F55" s="14">
        <f t="shared" si="3"/>
        <v>0.56160055</v>
      </c>
    </row>
    <row r="56" spans="1:6" ht="13.5">
      <c r="A56" s="9" t="s">
        <v>1010</v>
      </c>
      <c r="B56" s="1">
        <f t="shared" si="0"/>
        <v>42498</v>
      </c>
      <c r="C56" s="13">
        <f t="shared" si="1"/>
        <v>0.2777777777777778</v>
      </c>
      <c r="D56" s="6">
        <f t="shared" si="4"/>
        <v>50.011778944444444</v>
      </c>
      <c r="E56" s="5">
        <f t="shared" si="2"/>
        <v>-0.2996654166666667</v>
      </c>
      <c r="F56" s="14">
        <f t="shared" si="3"/>
        <v>0.5615714</v>
      </c>
    </row>
    <row r="57" spans="1:6" ht="13.5">
      <c r="A57" s="9" t="s">
        <v>1011</v>
      </c>
      <c r="B57" s="1">
        <f t="shared" si="0"/>
        <v>42498</v>
      </c>
      <c r="C57" s="13">
        <f t="shared" si="1"/>
        <v>0.2847222222222222</v>
      </c>
      <c r="D57" s="6">
        <f t="shared" si="4"/>
        <v>50.00766908333333</v>
      </c>
      <c r="E57" s="5">
        <f t="shared" si="2"/>
        <v>-0.29768133333333335</v>
      </c>
      <c r="F57" s="14">
        <f t="shared" si="3"/>
        <v>0.5615423</v>
      </c>
    </row>
    <row r="58" spans="1:6" ht="13.5">
      <c r="A58" s="9" t="s">
        <v>1012</v>
      </c>
      <c r="B58" s="1">
        <f t="shared" si="0"/>
        <v>42498</v>
      </c>
      <c r="C58" s="13">
        <f t="shared" si="1"/>
        <v>0.2916666666666667</v>
      </c>
      <c r="D58" s="6">
        <f t="shared" si="4"/>
        <v>50.00355827777778</v>
      </c>
      <c r="E58" s="5">
        <f t="shared" si="2"/>
        <v>-0.29569694444444444</v>
      </c>
      <c r="F58" s="14">
        <f t="shared" si="3"/>
        <v>0.56151327</v>
      </c>
    </row>
    <row r="59" spans="1:6" ht="13.5">
      <c r="A59" s="9" t="s">
        <v>1013</v>
      </c>
      <c r="B59" s="1">
        <f t="shared" si="0"/>
        <v>42498</v>
      </c>
      <c r="C59" s="13">
        <f t="shared" si="1"/>
        <v>0.2986111111111111</v>
      </c>
      <c r="D59" s="6">
        <f t="shared" si="4"/>
        <v>49.999446472222225</v>
      </c>
      <c r="E59" s="5">
        <f t="shared" si="2"/>
        <v>-0.29371230555555555</v>
      </c>
      <c r="F59" s="14">
        <f t="shared" si="3"/>
        <v>0.56148429</v>
      </c>
    </row>
    <row r="60" spans="1:6" ht="13.5">
      <c r="A60" s="9" t="s">
        <v>1014</v>
      </c>
      <c r="B60" s="1">
        <f t="shared" si="0"/>
        <v>42498</v>
      </c>
      <c r="C60" s="13">
        <f t="shared" si="1"/>
        <v>0.3055555555555555</v>
      </c>
      <c r="D60" s="6">
        <f t="shared" si="4"/>
        <v>49.99533369444445</v>
      </c>
      <c r="E60" s="5">
        <f t="shared" si="2"/>
        <v>-0.2917273611111111</v>
      </c>
      <c r="F60" s="14">
        <f t="shared" si="3"/>
        <v>0.56145538</v>
      </c>
    </row>
    <row r="61" spans="1:6" ht="13.5">
      <c r="A61" s="9" t="s">
        <v>1015</v>
      </c>
      <c r="B61" s="1">
        <f t="shared" si="0"/>
        <v>42498</v>
      </c>
      <c r="C61" s="13">
        <f t="shared" si="1"/>
        <v>0.3125</v>
      </c>
      <c r="D61" s="6">
        <f t="shared" si="4"/>
        <v>49.991219972222225</v>
      </c>
      <c r="E61" s="5">
        <f t="shared" si="2"/>
        <v>-0.2897421111111111</v>
      </c>
      <c r="F61" s="14">
        <f t="shared" si="3"/>
        <v>0.56142652</v>
      </c>
    </row>
    <row r="62" spans="1:6" ht="13.5">
      <c r="A62" s="9" t="s">
        <v>1016</v>
      </c>
      <c r="B62" s="1">
        <f t="shared" si="0"/>
        <v>42498</v>
      </c>
      <c r="C62" s="13">
        <f t="shared" si="1"/>
        <v>0.3194444444444445</v>
      </c>
      <c r="D62" s="6">
        <f t="shared" si="4"/>
        <v>49.98710530555556</v>
      </c>
      <c r="E62" s="5">
        <f t="shared" si="2"/>
        <v>-0.2877566111111111</v>
      </c>
      <c r="F62" s="14">
        <f t="shared" si="3"/>
        <v>0.56139773</v>
      </c>
    </row>
    <row r="63" spans="1:6" ht="13.5">
      <c r="A63" s="9" t="s">
        <v>1017</v>
      </c>
      <c r="B63" s="1">
        <f t="shared" si="0"/>
        <v>42498</v>
      </c>
      <c r="C63" s="13">
        <f t="shared" si="1"/>
        <v>0.3263888888888889</v>
      </c>
      <c r="D63" s="6">
        <f t="shared" si="4"/>
        <v>49.98298963888889</v>
      </c>
      <c r="E63" s="5">
        <f t="shared" si="2"/>
        <v>-0.2857708333333333</v>
      </c>
      <c r="F63" s="14">
        <f t="shared" si="3"/>
        <v>0.56136899</v>
      </c>
    </row>
    <row r="64" spans="1:6" ht="13.5">
      <c r="A64" s="9" t="s">
        <v>1018</v>
      </c>
      <c r="B64" s="1">
        <f t="shared" si="0"/>
        <v>42498</v>
      </c>
      <c r="C64" s="13">
        <f t="shared" si="1"/>
        <v>0.3333333333333333</v>
      </c>
      <c r="D64" s="6">
        <f t="shared" si="4"/>
        <v>49.97887305555556</v>
      </c>
      <c r="E64" s="5">
        <f t="shared" si="2"/>
        <v>-0.2837847777777778</v>
      </c>
      <c r="F64" s="14">
        <f t="shared" si="3"/>
        <v>0.56134032</v>
      </c>
    </row>
    <row r="65" spans="1:6" ht="13.5">
      <c r="A65" s="9" t="s">
        <v>1019</v>
      </c>
      <c r="B65" s="1">
        <f t="shared" si="0"/>
        <v>42498</v>
      </c>
      <c r="C65" s="13">
        <f t="shared" si="1"/>
        <v>0.34027777777777773</v>
      </c>
      <c r="D65" s="6">
        <f t="shared" si="4"/>
        <v>49.9747555</v>
      </c>
      <c r="E65" s="5">
        <f t="shared" si="2"/>
        <v>-0.28179844444444446</v>
      </c>
      <c r="F65" s="14">
        <f t="shared" si="3"/>
        <v>0.5613117</v>
      </c>
    </row>
    <row r="66" spans="1:6" ht="13.5">
      <c r="A66" s="9" t="s">
        <v>1020</v>
      </c>
      <c r="B66" s="1">
        <f t="shared" si="0"/>
        <v>42498</v>
      </c>
      <c r="C66" s="13">
        <f t="shared" si="1"/>
        <v>0.34722222222222227</v>
      </c>
      <c r="D66" s="6">
        <f t="shared" si="4"/>
        <v>49.97063702777778</v>
      </c>
      <c r="E66" s="5">
        <f t="shared" si="2"/>
        <v>-0.2798118333333333</v>
      </c>
      <c r="F66" s="14">
        <f t="shared" si="3"/>
        <v>0.56128315</v>
      </c>
    </row>
    <row r="67" spans="1:6" ht="13.5">
      <c r="A67" s="9" t="s">
        <v>1021</v>
      </c>
      <c r="B67" s="1">
        <f t="shared" si="0"/>
        <v>42498</v>
      </c>
      <c r="C67" s="13">
        <f t="shared" si="1"/>
        <v>0.3541666666666667</v>
      </c>
      <c r="D67" s="6">
        <f t="shared" si="4"/>
        <v>49.966517583333335</v>
      </c>
      <c r="E67" s="5">
        <f t="shared" si="2"/>
        <v>-0.27782494444444444</v>
      </c>
      <c r="F67" s="14">
        <f t="shared" si="3"/>
        <v>0.56125465</v>
      </c>
    </row>
    <row r="68" spans="1:6" ht="13.5">
      <c r="A68" s="9" t="s">
        <v>1022</v>
      </c>
      <c r="B68" s="1">
        <f t="shared" si="0"/>
        <v>42498</v>
      </c>
      <c r="C68" s="13">
        <f t="shared" si="1"/>
        <v>0.3611111111111111</v>
      </c>
      <c r="D68" s="6">
        <f t="shared" si="4"/>
        <v>49.96239722222222</v>
      </c>
      <c r="E68" s="5">
        <f t="shared" si="2"/>
        <v>-0.2758377777777778</v>
      </c>
      <c r="F68" s="14">
        <f t="shared" si="3"/>
        <v>0.56122622</v>
      </c>
    </row>
    <row r="69" spans="1:6" ht="13.5">
      <c r="A69" s="9" t="s">
        <v>1023</v>
      </c>
      <c r="B69" s="1">
        <f t="shared" si="0"/>
        <v>42498</v>
      </c>
      <c r="C69" s="13">
        <f t="shared" si="1"/>
        <v>0.3680555555555556</v>
      </c>
      <c r="D69" s="6">
        <f t="shared" si="4"/>
        <v>49.95827591666667</v>
      </c>
      <c r="E69" s="5">
        <f t="shared" si="2"/>
        <v>-0.2738503333333333</v>
      </c>
      <c r="F69" s="14">
        <f t="shared" si="3"/>
        <v>0.56119785</v>
      </c>
    </row>
    <row r="70" spans="1:6" ht="13.5">
      <c r="A70" s="9" t="s">
        <v>1024</v>
      </c>
      <c r="B70" s="1">
        <f t="shared" si="0"/>
        <v>42498</v>
      </c>
      <c r="C70" s="13">
        <f t="shared" si="1"/>
        <v>0.375</v>
      </c>
      <c r="D70" s="6">
        <f t="shared" si="4"/>
        <v>49.95415369444445</v>
      </c>
      <c r="E70" s="5">
        <f t="shared" si="2"/>
        <v>-0.2718626388888889</v>
      </c>
      <c r="F70" s="14">
        <f t="shared" si="3"/>
        <v>0.56116953</v>
      </c>
    </row>
    <row r="71" spans="1:6" ht="13.5">
      <c r="A71" s="9" t="s">
        <v>1025</v>
      </c>
      <c r="B71" s="1">
        <f t="shared" si="0"/>
        <v>42498</v>
      </c>
      <c r="C71" s="13">
        <f t="shared" si="1"/>
        <v>0.3819444444444444</v>
      </c>
      <c r="D71" s="6">
        <f t="shared" si="4"/>
        <v>49.950030527777784</v>
      </c>
      <c r="E71" s="5">
        <f t="shared" si="2"/>
        <v>-0.2698746388888889</v>
      </c>
      <c r="F71" s="14">
        <f t="shared" si="3"/>
        <v>0.56114128</v>
      </c>
    </row>
    <row r="72" spans="1:6" ht="13.5">
      <c r="A72" s="9" t="s">
        <v>1026</v>
      </c>
      <c r="B72" s="1">
        <f t="shared" si="0"/>
        <v>42498</v>
      </c>
      <c r="C72" s="13">
        <f t="shared" si="1"/>
        <v>0.3888888888888889</v>
      </c>
      <c r="D72" s="6">
        <f t="shared" si="4"/>
        <v>49.94590644444444</v>
      </c>
      <c r="E72" s="5">
        <f t="shared" si="2"/>
        <v>-0.2678863888888889</v>
      </c>
      <c r="F72" s="14">
        <f t="shared" si="3"/>
        <v>0.56111308</v>
      </c>
    </row>
    <row r="73" spans="1:6" ht="13.5">
      <c r="A73" s="9" t="s">
        <v>1027</v>
      </c>
      <c r="B73" s="1">
        <f t="shared" si="0"/>
        <v>42498</v>
      </c>
      <c r="C73" s="13">
        <f t="shared" si="1"/>
        <v>0.3958333333333333</v>
      </c>
      <c r="D73" s="6">
        <f t="shared" si="4"/>
        <v>49.941781416666664</v>
      </c>
      <c r="E73" s="5">
        <f t="shared" si="2"/>
        <v>-0.26589786111111113</v>
      </c>
      <c r="F73" s="14">
        <f t="shared" si="3"/>
        <v>0.56108495</v>
      </c>
    </row>
    <row r="74" spans="1:6" ht="13.5">
      <c r="A74" s="9" t="s">
        <v>1028</v>
      </c>
      <c r="B74" s="1">
        <f t="shared" si="0"/>
        <v>42498</v>
      </c>
      <c r="C74" s="13">
        <f t="shared" si="1"/>
        <v>0.40277777777777773</v>
      </c>
      <c r="D74" s="6">
        <f t="shared" si="4"/>
        <v>49.9376555</v>
      </c>
      <c r="E74" s="5">
        <f t="shared" si="2"/>
        <v>-0.26390908333333335</v>
      </c>
      <c r="F74" s="14">
        <f t="shared" si="3"/>
        <v>0.56105688</v>
      </c>
    </row>
    <row r="75" spans="1:6" ht="13.5">
      <c r="A75" s="9" t="s">
        <v>1029</v>
      </c>
      <c r="B75" s="1">
        <f t="shared" si="0"/>
        <v>42498</v>
      </c>
      <c r="C75" s="13">
        <f t="shared" si="1"/>
        <v>0.40972222222222227</v>
      </c>
      <c r="D75" s="6">
        <f t="shared" si="4"/>
        <v>49.93352866666666</v>
      </c>
      <c r="E75" s="5">
        <f t="shared" si="2"/>
        <v>-0.2619200277777778</v>
      </c>
      <c r="F75" s="14">
        <f t="shared" si="3"/>
        <v>0.56102886</v>
      </c>
    </row>
    <row r="76" spans="1:6" ht="13.5">
      <c r="A76" s="9" t="s">
        <v>1030</v>
      </c>
      <c r="B76" s="1">
        <f t="shared" si="0"/>
        <v>42498</v>
      </c>
      <c r="C76" s="13">
        <f t="shared" si="1"/>
        <v>0.4166666666666667</v>
      </c>
      <c r="D76" s="6">
        <f t="shared" si="4"/>
        <v>49.929400916666665</v>
      </c>
      <c r="E76" s="5">
        <f t="shared" si="2"/>
        <v>-0.25993069444444444</v>
      </c>
      <c r="F76" s="14">
        <f t="shared" si="3"/>
        <v>0.56100091</v>
      </c>
    </row>
    <row r="77" spans="1:6" ht="13.5">
      <c r="A77" s="9" t="s">
        <v>1031</v>
      </c>
      <c r="B77" s="1">
        <f t="shared" si="0"/>
        <v>42498</v>
      </c>
      <c r="C77" s="13">
        <f t="shared" si="1"/>
        <v>0.4236111111111111</v>
      </c>
      <c r="D77" s="6">
        <f t="shared" si="4"/>
        <v>49.92527227777777</v>
      </c>
      <c r="E77" s="5">
        <f t="shared" si="2"/>
        <v>-0.2579411111111111</v>
      </c>
      <c r="F77" s="14">
        <f t="shared" si="3"/>
        <v>0.56097302</v>
      </c>
    </row>
    <row r="78" spans="1:6" ht="13.5">
      <c r="A78" s="9" t="s">
        <v>1032</v>
      </c>
      <c r="B78" s="1">
        <f t="shared" si="0"/>
        <v>42498</v>
      </c>
      <c r="C78" s="13">
        <f t="shared" si="1"/>
        <v>0.4305555555555556</v>
      </c>
      <c r="D78" s="6">
        <f t="shared" si="4"/>
        <v>49.92114272222222</v>
      </c>
      <c r="E78" s="5">
        <f t="shared" si="2"/>
        <v>-0.25595125</v>
      </c>
      <c r="F78" s="14">
        <f t="shared" si="3"/>
        <v>0.56094518</v>
      </c>
    </row>
    <row r="79" spans="1:6" ht="13.5">
      <c r="A79" s="9" t="s">
        <v>1033</v>
      </c>
      <c r="B79" s="1">
        <f t="shared" si="0"/>
        <v>42498</v>
      </c>
      <c r="C79" s="13">
        <f t="shared" si="1"/>
        <v>0.4375</v>
      </c>
      <c r="D79" s="6">
        <f t="shared" si="4"/>
        <v>49.91701227777777</v>
      </c>
      <c r="E79" s="5">
        <f t="shared" si="2"/>
        <v>-0.2539611388888889</v>
      </c>
      <c r="F79" s="14">
        <f t="shared" si="3"/>
        <v>0.56091741</v>
      </c>
    </row>
    <row r="80" spans="1:6" ht="13.5">
      <c r="A80" s="9" t="s">
        <v>1034</v>
      </c>
      <c r="B80" s="1">
        <f aca="true" t="shared" si="5" ref="B80:B143">DATE(FIXED(MID(A80,9,4)),FIXED(MID(A80,4,3)),FIXED(MID(A80,1,3)))</f>
        <v>42498</v>
      </c>
      <c r="C80" s="13">
        <f aca="true" t="shared" si="6" ref="C80:C143">(VALUE(MID(A80,14,2))+VALUE(MID(A80,17,2))/60+VALUE(MID(A80,20,5))/3660)/24</f>
        <v>0.4444444444444444</v>
      </c>
      <c r="D80" s="6">
        <f t="shared" si="4"/>
        <v>49.912880916666666</v>
      </c>
      <c r="E80" s="5">
        <f aca="true" t="shared" si="7" ref="E80:E143">-((VALUE(MID(A80,44,2))+VALUE(MID(A80,47,2))/60+VALUE(MID(A80,50,7))/3600)*(IF(MID(A80,43,1)="-",-1,1)))</f>
        <v>-0.25197075</v>
      </c>
      <c r="F80" s="14">
        <f aca="true" t="shared" si="8" ref="F80:F143">VALUE(MID(A80,60,11))</f>
        <v>0.56088969</v>
      </c>
    </row>
    <row r="81" spans="1:6" ht="13.5">
      <c r="A81" s="9" t="s">
        <v>1035</v>
      </c>
      <c r="B81" s="1">
        <f t="shared" si="5"/>
        <v>42498</v>
      </c>
      <c r="C81" s="13">
        <f t="shared" si="6"/>
        <v>0.4513888888888889</v>
      </c>
      <c r="D81" s="6">
        <f aca="true" t="shared" si="9" ref="D81:D144">VALUE(MID(A81,27,3))+VALUE(MID(A81,31,2))/60+VALUE(MID(A81,34,7))/3600</f>
        <v>49.90874869444444</v>
      </c>
      <c r="E81" s="5">
        <f t="shared" si="7"/>
        <v>-0.24998011111111113</v>
      </c>
      <c r="F81" s="14">
        <f t="shared" si="8"/>
        <v>0.56086204</v>
      </c>
    </row>
    <row r="82" spans="1:6" ht="13.5">
      <c r="A82" s="9" t="s">
        <v>1036</v>
      </c>
      <c r="B82" s="1">
        <f t="shared" si="5"/>
        <v>42498</v>
      </c>
      <c r="C82" s="13">
        <f t="shared" si="6"/>
        <v>0.4583333333333333</v>
      </c>
      <c r="D82" s="6">
        <f t="shared" si="9"/>
        <v>49.90461555555555</v>
      </c>
      <c r="E82" s="5">
        <f t="shared" si="7"/>
        <v>-0.24798919444444445</v>
      </c>
      <c r="F82" s="14">
        <f t="shared" si="8"/>
        <v>0.56083445</v>
      </c>
    </row>
    <row r="83" spans="1:6" ht="13.5">
      <c r="A83" s="9" t="s">
        <v>1037</v>
      </c>
      <c r="B83" s="1">
        <f t="shared" si="5"/>
        <v>42498</v>
      </c>
      <c r="C83" s="13">
        <f t="shared" si="6"/>
        <v>0.46527777777777773</v>
      </c>
      <c r="D83" s="6">
        <f t="shared" si="9"/>
        <v>49.90048155555555</v>
      </c>
      <c r="E83" s="5">
        <f t="shared" si="7"/>
        <v>-0.2459980277777778</v>
      </c>
      <c r="F83" s="14">
        <f t="shared" si="8"/>
        <v>0.56080691</v>
      </c>
    </row>
    <row r="84" spans="1:6" ht="13.5">
      <c r="A84" s="9" t="s">
        <v>1038</v>
      </c>
      <c r="B84" s="1">
        <f t="shared" si="5"/>
        <v>42498</v>
      </c>
      <c r="C84" s="13">
        <f t="shared" si="6"/>
        <v>0.47222222222222227</v>
      </c>
      <c r="D84" s="6">
        <f t="shared" si="9"/>
        <v>49.896346666666666</v>
      </c>
      <c r="E84" s="5">
        <f t="shared" si="7"/>
        <v>-0.24400658333333333</v>
      </c>
      <c r="F84" s="14">
        <f t="shared" si="8"/>
        <v>0.56077944</v>
      </c>
    </row>
    <row r="85" spans="1:6" ht="13.5">
      <c r="A85" s="9" t="s">
        <v>1039</v>
      </c>
      <c r="B85" s="1">
        <f t="shared" si="5"/>
        <v>42498</v>
      </c>
      <c r="C85" s="13">
        <f t="shared" si="6"/>
        <v>0.4791666666666667</v>
      </c>
      <c r="D85" s="6">
        <f t="shared" si="9"/>
        <v>49.89221088888889</v>
      </c>
      <c r="E85" s="5">
        <f t="shared" si="7"/>
        <v>-0.24201491666666666</v>
      </c>
      <c r="F85" s="14">
        <f t="shared" si="8"/>
        <v>0.56075203</v>
      </c>
    </row>
    <row r="86" spans="1:6" ht="13.5">
      <c r="A86" s="9" t="s">
        <v>1040</v>
      </c>
      <c r="B86" s="1">
        <f t="shared" si="5"/>
        <v>42498</v>
      </c>
      <c r="C86" s="13">
        <f t="shared" si="6"/>
        <v>0.4861111111111111</v>
      </c>
      <c r="D86" s="6">
        <f t="shared" si="9"/>
        <v>49.88807425</v>
      </c>
      <c r="E86" s="5">
        <f t="shared" si="7"/>
        <v>-0.24002297222222221</v>
      </c>
      <c r="F86" s="14">
        <f t="shared" si="8"/>
        <v>0.56072467</v>
      </c>
    </row>
    <row r="87" spans="1:6" ht="13.5">
      <c r="A87" s="9" t="s">
        <v>1041</v>
      </c>
      <c r="B87" s="1">
        <f t="shared" si="5"/>
        <v>42498</v>
      </c>
      <c r="C87" s="13">
        <f t="shared" si="6"/>
        <v>0.4930555555555556</v>
      </c>
      <c r="D87" s="6">
        <f t="shared" si="9"/>
        <v>49.88393675</v>
      </c>
      <c r="E87" s="5">
        <f t="shared" si="7"/>
        <v>-0.23803075</v>
      </c>
      <c r="F87" s="14">
        <f t="shared" si="8"/>
        <v>0.56069738</v>
      </c>
    </row>
    <row r="88" spans="1:6" ht="13.5">
      <c r="A88" s="9" t="s">
        <v>1042</v>
      </c>
      <c r="B88" s="1">
        <f t="shared" si="5"/>
        <v>42498</v>
      </c>
      <c r="C88" s="13">
        <f t="shared" si="6"/>
        <v>0.5</v>
      </c>
      <c r="D88" s="6">
        <f t="shared" si="9"/>
        <v>49.87979836111111</v>
      </c>
      <c r="E88" s="5">
        <f t="shared" si="7"/>
        <v>-0.23603830555555555</v>
      </c>
      <c r="F88" s="14">
        <f t="shared" si="8"/>
        <v>0.56067015</v>
      </c>
    </row>
    <row r="89" spans="1:6" ht="13.5">
      <c r="A89" s="9" t="s">
        <v>1043</v>
      </c>
      <c r="B89" s="1">
        <f t="shared" si="5"/>
        <v>42498</v>
      </c>
      <c r="C89" s="13">
        <f t="shared" si="6"/>
        <v>0.5069444444444444</v>
      </c>
      <c r="D89" s="6">
        <f t="shared" si="9"/>
        <v>49.87565911111111</v>
      </c>
      <c r="E89" s="5">
        <f t="shared" si="7"/>
        <v>-0.23404558333333333</v>
      </c>
      <c r="F89" s="14">
        <f t="shared" si="8"/>
        <v>0.56064297</v>
      </c>
    </row>
    <row r="90" spans="1:6" ht="13.5">
      <c r="A90" s="9" t="s">
        <v>1044</v>
      </c>
      <c r="B90" s="1">
        <f t="shared" si="5"/>
        <v>42498</v>
      </c>
      <c r="C90" s="13">
        <f t="shared" si="6"/>
        <v>0.513888888888889</v>
      </c>
      <c r="D90" s="6">
        <f t="shared" si="9"/>
        <v>49.87151902777778</v>
      </c>
      <c r="E90" s="5">
        <f t="shared" si="7"/>
        <v>-0.2320526111111111</v>
      </c>
      <c r="F90" s="14">
        <f t="shared" si="8"/>
        <v>0.56061586</v>
      </c>
    </row>
    <row r="91" spans="1:6" ht="13.5">
      <c r="A91" s="9" t="s">
        <v>1045</v>
      </c>
      <c r="B91" s="1">
        <f t="shared" si="5"/>
        <v>42498</v>
      </c>
      <c r="C91" s="13">
        <f t="shared" si="6"/>
        <v>0.5208333333333334</v>
      </c>
      <c r="D91" s="6">
        <f t="shared" si="9"/>
        <v>49.867378055555555</v>
      </c>
      <c r="E91" s="5">
        <f t="shared" si="7"/>
        <v>-0.23005941666666668</v>
      </c>
      <c r="F91" s="14">
        <f t="shared" si="8"/>
        <v>0.56058881</v>
      </c>
    </row>
    <row r="92" spans="1:6" ht="13.5">
      <c r="A92" s="9" t="s">
        <v>1046</v>
      </c>
      <c r="B92" s="1">
        <f t="shared" si="5"/>
        <v>42498</v>
      </c>
      <c r="C92" s="13">
        <f t="shared" si="6"/>
        <v>0.5277777777777778</v>
      </c>
      <c r="D92" s="6">
        <f t="shared" si="9"/>
        <v>49.86323625</v>
      </c>
      <c r="E92" s="5">
        <f t="shared" si="7"/>
        <v>-0.22806594444444445</v>
      </c>
      <c r="F92" s="14">
        <f t="shared" si="8"/>
        <v>0.56056181</v>
      </c>
    </row>
    <row r="93" spans="1:6" ht="13.5">
      <c r="A93" s="9" t="s">
        <v>1047</v>
      </c>
      <c r="B93" s="1">
        <f t="shared" si="5"/>
        <v>42498</v>
      </c>
      <c r="C93" s="13">
        <f t="shared" si="6"/>
        <v>0.5347222222222222</v>
      </c>
      <c r="D93" s="6">
        <f t="shared" si="9"/>
        <v>49.85909361111111</v>
      </c>
      <c r="E93" s="5">
        <f t="shared" si="7"/>
        <v>-0.22607219444444446</v>
      </c>
      <c r="F93" s="14">
        <f t="shared" si="8"/>
        <v>0.56053488</v>
      </c>
    </row>
    <row r="94" spans="1:6" ht="13.5">
      <c r="A94" s="9" t="s">
        <v>1048</v>
      </c>
      <c r="B94" s="1">
        <f t="shared" si="5"/>
        <v>42498</v>
      </c>
      <c r="C94" s="13">
        <f t="shared" si="6"/>
        <v>0.5416666666666666</v>
      </c>
      <c r="D94" s="6">
        <f t="shared" si="9"/>
        <v>49.854950111111116</v>
      </c>
      <c r="E94" s="5">
        <f t="shared" si="7"/>
        <v>-0.22407822222222223</v>
      </c>
      <c r="F94" s="14">
        <f t="shared" si="8"/>
        <v>0.56050801</v>
      </c>
    </row>
    <row r="95" spans="1:6" ht="13.5">
      <c r="A95" s="9" t="s">
        <v>1049</v>
      </c>
      <c r="B95" s="1">
        <f t="shared" si="5"/>
        <v>42498</v>
      </c>
      <c r="C95" s="13">
        <f t="shared" si="6"/>
        <v>0.548611111111111</v>
      </c>
      <c r="D95" s="6">
        <f t="shared" si="9"/>
        <v>49.85080577777778</v>
      </c>
      <c r="E95" s="5">
        <f t="shared" si="7"/>
        <v>-0.222084</v>
      </c>
      <c r="F95" s="14">
        <f t="shared" si="8"/>
        <v>0.56048119</v>
      </c>
    </row>
    <row r="96" spans="1:6" ht="13.5">
      <c r="A96" s="9" t="s">
        <v>1050</v>
      </c>
      <c r="B96" s="1">
        <f t="shared" si="5"/>
        <v>42498</v>
      </c>
      <c r="C96" s="13">
        <f t="shared" si="6"/>
        <v>0.5555555555555556</v>
      </c>
      <c r="D96" s="6">
        <f t="shared" si="9"/>
        <v>49.84666058333334</v>
      </c>
      <c r="E96" s="5">
        <f t="shared" si="7"/>
        <v>-0.2200895277777778</v>
      </c>
      <c r="F96" s="14">
        <f t="shared" si="8"/>
        <v>0.56045444</v>
      </c>
    </row>
    <row r="97" spans="1:6" ht="13.5">
      <c r="A97" s="9" t="s">
        <v>1051</v>
      </c>
      <c r="B97" s="1">
        <f t="shared" si="5"/>
        <v>42498</v>
      </c>
      <c r="C97" s="13">
        <f t="shared" si="6"/>
        <v>0.5625</v>
      </c>
      <c r="D97" s="6">
        <f t="shared" si="9"/>
        <v>49.84251458333333</v>
      </c>
      <c r="E97" s="5">
        <f t="shared" si="7"/>
        <v>-0.21809480555555558</v>
      </c>
      <c r="F97" s="14">
        <f t="shared" si="8"/>
        <v>0.56042775</v>
      </c>
    </row>
    <row r="98" spans="1:6" ht="13.5">
      <c r="A98" s="9" t="s">
        <v>1052</v>
      </c>
      <c r="B98" s="1">
        <f t="shared" si="5"/>
        <v>42498</v>
      </c>
      <c r="C98" s="13">
        <f t="shared" si="6"/>
        <v>0.5694444444444444</v>
      </c>
      <c r="D98" s="6">
        <f t="shared" si="9"/>
        <v>49.83836775</v>
      </c>
      <c r="E98" s="5">
        <f t="shared" si="7"/>
        <v>-0.21609986111111112</v>
      </c>
      <c r="F98" s="14">
        <f t="shared" si="8"/>
        <v>0.56040111</v>
      </c>
    </row>
    <row r="99" spans="1:6" ht="13.5">
      <c r="A99" s="9" t="s">
        <v>1053</v>
      </c>
      <c r="B99" s="1">
        <f t="shared" si="5"/>
        <v>42498</v>
      </c>
      <c r="C99" s="13">
        <f t="shared" si="6"/>
        <v>0.576388888888889</v>
      </c>
      <c r="D99" s="6">
        <f t="shared" si="9"/>
        <v>49.834220083333335</v>
      </c>
      <c r="E99" s="5">
        <f t="shared" si="7"/>
        <v>-0.2141046388888889</v>
      </c>
      <c r="F99" s="14">
        <f t="shared" si="8"/>
        <v>0.56037454</v>
      </c>
    </row>
    <row r="100" spans="1:6" ht="13.5">
      <c r="A100" s="9" t="s">
        <v>1054</v>
      </c>
      <c r="B100" s="1">
        <f t="shared" si="5"/>
        <v>42498</v>
      </c>
      <c r="C100" s="13">
        <f t="shared" si="6"/>
        <v>0.5833333333333334</v>
      </c>
      <c r="D100" s="6">
        <f t="shared" si="9"/>
        <v>49.830071583333336</v>
      </c>
      <c r="E100" s="5">
        <f t="shared" si="7"/>
        <v>-0.21210919444444445</v>
      </c>
      <c r="F100" s="14">
        <f t="shared" si="8"/>
        <v>0.56034803</v>
      </c>
    </row>
    <row r="101" spans="1:6" ht="13.5">
      <c r="A101" s="9" t="s">
        <v>1055</v>
      </c>
      <c r="B101" s="1">
        <f t="shared" si="5"/>
        <v>42498</v>
      </c>
      <c r="C101" s="13">
        <f t="shared" si="6"/>
        <v>0.5902777777777778</v>
      </c>
      <c r="D101" s="6">
        <f t="shared" si="9"/>
        <v>49.82592227777778</v>
      </c>
      <c r="E101" s="5">
        <f t="shared" si="7"/>
        <v>-0.21011347222222224</v>
      </c>
      <c r="F101" s="14">
        <f t="shared" si="8"/>
        <v>0.56032157</v>
      </c>
    </row>
    <row r="102" spans="1:6" ht="13.5">
      <c r="A102" s="9" t="s">
        <v>1056</v>
      </c>
      <c r="B102" s="1">
        <f t="shared" si="5"/>
        <v>42498</v>
      </c>
      <c r="C102" s="13">
        <f t="shared" si="6"/>
        <v>0.5972222222222222</v>
      </c>
      <c r="D102" s="6">
        <f t="shared" si="9"/>
        <v>49.82177216666667</v>
      </c>
      <c r="E102" s="5">
        <f t="shared" si="7"/>
        <v>-0.20811752777777778</v>
      </c>
      <c r="F102" s="14">
        <f t="shared" si="8"/>
        <v>0.56029518</v>
      </c>
    </row>
    <row r="103" spans="1:6" ht="13.5">
      <c r="A103" s="9" t="s">
        <v>1057</v>
      </c>
      <c r="B103" s="1">
        <f t="shared" si="5"/>
        <v>42498</v>
      </c>
      <c r="C103" s="13">
        <f t="shared" si="6"/>
        <v>0.6041666666666666</v>
      </c>
      <c r="D103" s="6">
        <f t="shared" si="9"/>
        <v>49.81762122222223</v>
      </c>
      <c r="E103" s="5">
        <f t="shared" si="7"/>
        <v>-0.20612136111111112</v>
      </c>
      <c r="F103" s="14">
        <f t="shared" si="8"/>
        <v>0.56026884</v>
      </c>
    </row>
    <row r="104" spans="1:6" ht="13.5">
      <c r="A104" s="9" t="s">
        <v>1058</v>
      </c>
      <c r="B104" s="1">
        <f t="shared" si="5"/>
        <v>42498</v>
      </c>
      <c r="C104" s="13">
        <f t="shared" si="6"/>
        <v>0.611111111111111</v>
      </c>
      <c r="D104" s="6">
        <f t="shared" si="9"/>
        <v>49.813469472222216</v>
      </c>
      <c r="E104" s="5">
        <f t="shared" si="7"/>
        <v>-0.20412491666666668</v>
      </c>
      <c r="F104" s="14">
        <f t="shared" si="8"/>
        <v>0.56024257</v>
      </c>
    </row>
    <row r="105" spans="1:6" ht="13.5">
      <c r="A105" s="9" t="s">
        <v>1059</v>
      </c>
      <c r="B105" s="1">
        <f t="shared" si="5"/>
        <v>42498</v>
      </c>
      <c r="C105" s="13">
        <f t="shared" si="6"/>
        <v>0.6180555555555556</v>
      </c>
      <c r="D105" s="6">
        <f t="shared" si="9"/>
        <v>49.80931691666667</v>
      </c>
      <c r="E105" s="5">
        <f t="shared" si="7"/>
        <v>-0.20212825</v>
      </c>
      <c r="F105" s="14">
        <f t="shared" si="8"/>
        <v>0.56021636</v>
      </c>
    </row>
    <row r="106" spans="1:6" ht="13.5">
      <c r="A106" s="9" t="s">
        <v>1060</v>
      </c>
      <c r="B106" s="1">
        <f t="shared" si="5"/>
        <v>42498</v>
      </c>
      <c r="C106" s="13">
        <f t="shared" si="6"/>
        <v>0.625</v>
      </c>
      <c r="D106" s="6">
        <f t="shared" si="9"/>
        <v>49.80516358333333</v>
      </c>
      <c r="E106" s="5">
        <f t="shared" si="7"/>
        <v>-0.20013136111111113</v>
      </c>
      <c r="F106" s="14">
        <f t="shared" si="8"/>
        <v>0.5601902</v>
      </c>
    </row>
    <row r="107" spans="1:6" ht="13.5">
      <c r="A107" s="9" t="s">
        <v>1061</v>
      </c>
      <c r="B107" s="1">
        <f t="shared" si="5"/>
        <v>42498</v>
      </c>
      <c r="C107" s="13">
        <f t="shared" si="6"/>
        <v>0.6319444444444444</v>
      </c>
      <c r="D107" s="6">
        <f t="shared" si="9"/>
        <v>49.801009416666666</v>
      </c>
      <c r="E107" s="5">
        <f t="shared" si="7"/>
        <v>-0.19813419444444444</v>
      </c>
      <c r="F107" s="14">
        <f t="shared" si="8"/>
        <v>0.56016411</v>
      </c>
    </row>
    <row r="108" spans="1:6" ht="13.5">
      <c r="A108" s="9" t="s">
        <v>1062</v>
      </c>
      <c r="B108" s="1">
        <f t="shared" si="5"/>
        <v>42498</v>
      </c>
      <c r="C108" s="13">
        <f t="shared" si="6"/>
        <v>0.638888888888889</v>
      </c>
      <c r="D108" s="6">
        <f t="shared" si="9"/>
        <v>49.79685447222222</v>
      </c>
      <c r="E108" s="5">
        <f t="shared" si="7"/>
        <v>-0.19613683333333332</v>
      </c>
      <c r="F108" s="14">
        <f t="shared" si="8"/>
        <v>0.56013808</v>
      </c>
    </row>
    <row r="109" spans="1:6" ht="13.5">
      <c r="A109" s="9" t="s">
        <v>1063</v>
      </c>
      <c r="B109" s="1">
        <f t="shared" si="5"/>
        <v>42498</v>
      </c>
      <c r="C109" s="13">
        <f t="shared" si="6"/>
        <v>0.6458333333333334</v>
      </c>
      <c r="D109" s="6">
        <f t="shared" si="9"/>
        <v>49.79269875</v>
      </c>
      <c r="E109" s="5">
        <f t="shared" si="7"/>
        <v>-0.19413919444444444</v>
      </c>
      <c r="F109" s="14">
        <f t="shared" si="8"/>
        <v>0.5601121</v>
      </c>
    </row>
    <row r="110" spans="1:6" ht="13.5">
      <c r="A110" s="9" t="s">
        <v>1064</v>
      </c>
      <c r="B110" s="1">
        <f t="shared" si="5"/>
        <v>42498</v>
      </c>
      <c r="C110" s="13">
        <f t="shared" si="6"/>
        <v>0.6527777777777778</v>
      </c>
      <c r="D110" s="6">
        <f t="shared" si="9"/>
        <v>49.78854222222222</v>
      </c>
      <c r="E110" s="5">
        <f t="shared" si="7"/>
        <v>-0.1921413611111111</v>
      </c>
      <c r="F110" s="14">
        <f t="shared" si="8"/>
        <v>0.56008619</v>
      </c>
    </row>
    <row r="111" spans="1:6" ht="13.5">
      <c r="A111" s="9" t="s">
        <v>1065</v>
      </c>
      <c r="B111" s="1">
        <f t="shared" si="5"/>
        <v>42498</v>
      </c>
      <c r="C111" s="13">
        <f t="shared" si="6"/>
        <v>0.6597222222222222</v>
      </c>
      <c r="D111" s="6">
        <f t="shared" si="9"/>
        <v>49.78438491666667</v>
      </c>
      <c r="E111" s="5">
        <f t="shared" si="7"/>
        <v>-0.19014324999999999</v>
      </c>
      <c r="F111" s="14">
        <f t="shared" si="8"/>
        <v>0.56006033</v>
      </c>
    </row>
    <row r="112" spans="1:6" ht="13.5">
      <c r="A112" s="9" t="s">
        <v>1066</v>
      </c>
      <c r="B112" s="1">
        <f t="shared" si="5"/>
        <v>42498</v>
      </c>
      <c r="C112" s="13">
        <f t="shared" si="6"/>
        <v>0.6666666666666666</v>
      </c>
      <c r="D112" s="6">
        <f t="shared" si="9"/>
        <v>49.78022686111111</v>
      </c>
      <c r="E112" s="5">
        <f t="shared" si="7"/>
        <v>-0.18814494444444443</v>
      </c>
      <c r="F112" s="14">
        <f t="shared" si="8"/>
        <v>0.56003454</v>
      </c>
    </row>
    <row r="113" spans="1:6" ht="13.5">
      <c r="A113" s="9" t="s">
        <v>1067</v>
      </c>
      <c r="B113" s="1">
        <f t="shared" si="5"/>
        <v>42498</v>
      </c>
      <c r="C113" s="13">
        <f t="shared" si="6"/>
        <v>0.6736111111111112</v>
      </c>
      <c r="D113" s="6">
        <f t="shared" si="9"/>
        <v>49.776068</v>
      </c>
      <c r="E113" s="5">
        <f t="shared" si="7"/>
        <v>-0.18614638888888888</v>
      </c>
      <c r="F113" s="14">
        <f t="shared" si="8"/>
        <v>0.56000881</v>
      </c>
    </row>
    <row r="114" spans="1:6" ht="13.5">
      <c r="A114" s="9" t="s">
        <v>1068</v>
      </c>
      <c r="B114" s="1">
        <f t="shared" si="5"/>
        <v>42498</v>
      </c>
      <c r="C114" s="13">
        <f t="shared" si="6"/>
        <v>0.6805555555555555</v>
      </c>
      <c r="D114" s="6">
        <f t="shared" si="9"/>
        <v>49.77190836111111</v>
      </c>
      <c r="E114" s="5">
        <f t="shared" si="7"/>
        <v>-0.1841475833333333</v>
      </c>
      <c r="F114" s="14">
        <f t="shared" si="8"/>
        <v>0.55998313</v>
      </c>
    </row>
    <row r="115" spans="1:6" ht="13.5">
      <c r="A115" s="9" t="s">
        <v>1069</v>
      </c>
      <c r="B115" s="1">
        <f t="shared" si="5"/>
        <v>42498</v>
      </c>
      <c r="C115" s="13">
        <f t="shared" si="6"/>
        <v>0.6875</v>
      </c>
      <c r="D115" s="6">
        <f t="shared" si="9"/>
        <v>49.767747972222224</v>
      </c>
      <c r="E115" s="5">
        <f t="shared" si="7"/>
        <v>-0.18214858333333334</v>
      </c>
      <c r="F115" s="14">
        <f t="shared" si="8"/>
        <v>0.55995752</v>
      </c>
    </row>
    <row r="116" spans="1:6" ht="13.5">
      <c r="A116" s="9" t="s">
        <v>1070</v>
      </c>
      <c r="B116" s="1">
        <f t="shared" si="5"/>
        <v>42498</v>
      </c>
      <c r="C116" s="13">
        <f t="shared" si="6"/>
        <v>0.6944444444444445</v>
      </c>
      <c r="D116" s="6">
        <f t="shared" si="9"/>
        <v>49.763586805555555</v>
      </c>
      <c r="E116" s="5">
        <f t="shared" si="7"/>
        <v>-0.18014933333333333</v>
      </c>
      <c r="F116" s="14">
        <f t="shared" si="8"/>
        <v>0.55993196</v>
      </c>
    </row>
    <row r="117" spans="1:6" ht="13.5">
      <c r="A117" s="9" t="s">
        <v>1071</v>
      </c>
      <c r="B117" s="1">
        <f t="shared" si="5"/>
        <v>42498</v>
      </c>
      <c r="C117" s="13">
        <f t="shared" si="6"/>
        <v>0.7013888888888888</v>
      </c>
      <c r="D117" s="6">
        <f t="shared" si="9"/>
        <v>49.759424861111114</v>
      </c>
      <c r="E117" s="5">
        <f t="shared" si="7"/>
        <v>-0.1781498333333333</v>
      </c>
      <c r="F117" s="14">
        <f t="shared" si="8"/>
        <v>0.55990647</v>
      </c>
    </row>
    <row r="118" spans="1:6" ht="13.5">
      <c r="A118" s="9" t="s">
        <v>1072</v>
      </c>
      <c r="B118" s="1">
        <f t="shared" si="5"/>
        <v>42498</v>
      </c>
      <c r="C118" s="13">
        <f t="shared" si="6"/>
        <v>0.7083333333333334</v>
      </c>
      <c r="D118" s="6">
        <f t="shared" si="9"/>
        <v>49.75526219444444</v>
      </c>
      <c r="E118" s="5">
        <f t="shared" si="7"/>
        <v>-0.1761501388888889</v>
      </c>
      <c r="F118" s="14">
        <f t="shared" si="8"/>
        <v>0.55988103</v>
      </c>
    </row>
    <row r="119" spans="1:6" ht="13.5">
      <c r="A119" s="9" t="s">
        <v>1073</v>
      </c>
      <c r="B119" s="1">
        <f t="shared" si="5"/>
        <v>42498</v>
      </c>
      <c r="C119" s="13">
        <f t="shared" si="6"/>
        <v>0.7152777777777778</v>
      </c>
      <c r="D119" s="6">
        <f t="shared" si="9"/>
        <v>49.75109875</v>
      </c>
      <c r="E119" s="5">
        <f t="shared" si="7"/>
        <v>-0.17415019444444443</v>
      </c>
      <c r="F119" s="14">
        <f t="shared" si="8"/>
        <v>0.55985566</v>
      </c>
    </row>
    <row r="120" spans="1:6" ht="13.5">
      <c r="A120" s="9" t="s">
        <v>1074</v>
      </c>
      <c r="B120" s="1">
        <f t="shared" si="5"/>
        <v>42498</v>
      </c>
      <c r="C120" s="13">
        <f t="shared" si="6"/>
        <v>0.7222222222222222</v>
      </c>
      <c r="D120" s="6">
        <f t="shared" si="9"/>
        <v>49.746934555555555</v>
      </c>
      <c r="E120" s="5">
        <f t="shared" si="7"/>
        <v>-0.17215005555555554</v>
      </c>
      <c r="F120" s="14">
        <f t="shared" si="8"/>
        <v>0.55983034</v>
      </c>
    </row>
    <row r="121" spans="1:6" ht="13.5">
      <c r="A121" s="9" t="s">
        <v>1075</v>
      </c>
      <c r="B121" s="1">
        <f t="shared" si="5"/>
        <v>42498</v>
      </c>
      <c r="C121" s="13">
        <f t="shared" si="6"/>
        <v>0.7291666666666666</v>
      </c>
      <c r="D121" s="6">
        <f t="shared" si="9"/>
        <v>49.74276963888889</v>
      </c>
      <c r="E121" s="5">
        <f t="shared" si="7"/>
        <v>-0.17014966666666664</v>
      </c>
      <c r="F121" s="14">
        <f t="shared" si="8"/>
        <v>0.55980509</v>
      </c>
    </row>
    <row r="122" spans="1:6" ht="13.5">
      <c r="A122" s="9" t="s">
        <v>1076</v>
      </c>
      <c r="B122" s="1">
        <f t="shared" si="5"/>
        <v>42498</v>
      </c>
      <c r="C122" s="13">
        <f t="shared" si="6"/>
        <v>0.7361111111111112</v>
      </c>
      <c r="D122" s="6">
        <f t="shared" si="9"/>
        <v>49.73860394444444</v>
      </c>
      <c r="E122" s="5">
        <f t="shared" si="7"/>
        <v>-0.16814905555555554</v>
      </c>
      <c r="F122" s="14">
        <f t="shared" si="8"/>
        <v>0.55977989</v>
      </c>
    </row>
    <row r="123" spans="1:6" ht="13.5">
      <c r="A123" s="9" t="s">
        <v>1077</v>
      </c>
      <c r="B123" s="1">
        <f t="shared" si="5"/>
        <v>42498</v>
      </c>
      <c r="C123" s="13">
        <f t="shared" si="6"/>
        <v>0.7430555555555555</v>
      </c>
      <c r="D123" s="6">
        <f t="shared" si="9"/>
        <v>49.73443752777778</v>
      </c>
      <c r="E123" s="5">
        <f t="shared" si="7"/>
        <v>-0.16614822222222222</v>
      </c>
      <c r="F123" s="14">
        <f t="shared" si="8"/>
        <v>0.55975476</v>
      </c>
    </row>
    <row r="124" spans="1:6" ht="13.5">
      <c r="A124" s="9" t="s">
        <v>1078</v>
      </c>
      <c r="B124" s="1">
        <f t="shared" si="5"/>
        <v>42498</v>
      </c>
      <c r="C124" s="13">
        <f t="shared" si="6"/>
        <v>0.75</v>
      </c>
      <c r="D124" s="6">
        <f t="shared" si="9"/>
        <v>49.73027038888889</v>
      </c>
      <c r="E124" s="5">
        <f t="shared" si="7"/>
        <v>-0.16414716666666665</v>
      </c>
      <c r="F124" s="14">
        <f t="shared" si="8"/>
        <v>0.55972968</v>
      </c>
    </row>
    <row r="125" spans="1:6" ht="13.5">
      <c r="A125" s="9" t="s">
        <v>1079</v>
      </c>
      <c r="B125" s="1">
        <f t="shared" si="5"/>
        <v>42498</v>
      </c>
      <c r="C125" s="13">
        <f t="shared" si="6"/>
        <v>0.7569444444444445</v>
      </c>
      <c r="D125" s="6">
        <f t="shared" si="9"/>
        <v>49.7261025</v>
      </c>
      <c r="E125" s="5">
        <f t="shared" si="7"/>
        <v>-0.1621458888888889</v>
      </c>
      <c r="F125" s="14">
        <f t="shared" si="8"/>
        <v>0.55970467</v>
      </c>
    </row>
    <row r="126" spans="1:6" ht="13.5">
      <c r="A126" s="9" t="s">
        <v>1080</v>
      </c>
      <c r="B126" s="1">
        <f t="shared" si="5"/>
        <v>42498</v>
      </c>
      <c r="C126" s="13">
        <f t="shared" si="6"/>
        <v>0.7638888888888888</v>
      </c>
      <c r="D126" s="6">
        <f t="shared" si="9"/>
        <v>49.72193388888889</v>
      </c>
      <c r="E126" s="5">
        <f t="shared" si="7"/>
        <v>-0.16014438888888888</v>
      </c>
      <c r="F126" s="14">
        <f t="shared" si="8"/>
        <v>0.55967971</v>
      </c>
    </row>
    <row r="127" spans="1:6" ht="13.5">
      <c r="A127" s="9" t="s">
        <v>1081</v>
      </c>
      <c r="B127" s="1">
        <f t="shared" si="5"/>
        <v>42498</v>
      </c>
      <c r="C127" s="13">
        <f t="shared" si="6"/>
        <v>0.7708333333333334</v>
      </c>
      <c r="D127" s="6">
        <f t="shared" si="9"/>
        <v>49.717764555555554</v>
      </c>
      <c r="E127" s="5">
        <f t="shared" si="7"/>
        <v>-0.15814266666666665</v>
      </c>
      <c r="F127" s="14">
        <f t="shared" si="8"/>
        <v>0.55965482</v>
      </c>
    </row>
    <row r="128" spans="1:6" ht="13.5">
      <c r="A128" s="9" t="s">
        <v>1082</v>
      </c>
      <c r="B128" s="1">
        <f t="shared" si="5"/>
        <v>42498</v>
      </c>
      <c r="C128" s="13">
        <f t="shared" si="6"/>
        <v>0.7777777777777778</v>
      </c>
      <c r="D128" s="6">
        <f t="shared" si="9"/>
        <v>49.713594472222226</v>
      </c>
      <c r="E128" s="5">
        <f t="shared" si="7"/>
        <v>-0.15614072222222222</v>
      </c>
      <c r="F128" s="14">
        <f t="shared" si="8"/>
        <v>0.55962998</v>
      </c>
    </row>
    <row r="129" spans="1:6" ht="13.5">
      <c r="A129" s="9" t="s">
        <v>1083</v>
      </c>
      <c r="B129" s="1">
        <f t="shared" si="5"/>
        <v>42498</v>
      </c>
      <c r="C129" s="13">
        <f t="shared" si="6"/>
        <v>0.7847222222222222</v>
      </c>
      <c r="D129" s="6">
        <f t="shared" si="9"/>
        <v>49.709423694444446</v>
      </c>
      <c r="E129" s="5">
        <f t="shared" si="7"/>
        <v>-0.15413858333333333</v>
      </c>
      <c r="F129" s="14">
        <f t="shared" si="8"/>
        <v>0.5596052</v>
      </c>
    </row>
    <row r="130" spans="1:6" ht="13.5">
      <c r="A130" s="9" t="s">
        <v>1084</v>
      </c>
      <c r="B130" s="1">
        <f t="shared" si="5"/>
        <v>42498</v>
      </c>
      <c r="C130" s="13">
        <f t="shared" si="6"/>
        <v>0.7916666666666666</v>
      </c>
      <c r="D130" s="6">
        <f t="shared" si="9"/>
        <v>49.70525222222223</v>
      </c>
      <c r="E130" s="5">
        <f t="shared" si="7"/>
        <v>-0.15213619444444443</v>
      </c>
      <c r="F130" s="14">
        <f t="shared" si="8"/>
        <v>0.55958049</v>
      </c>
    </row>
    <row r="131" spans="1:6" ht="13.5">
      <c r="A131" s="9" t="s">
        <v>1085</v>
      </c>
      <c r="B131" s="1">
        <f t="shared" si="5"/>
        <v>42498</v>
      </c>
      <c r="C131" s="13">
        <f t="shared" si="6"/>
        <v>0.7986111111111112</v>
      </c>
      <c r="D131" s="6">
        <f t="shared" si="9"/>
        <v>49.701080000000005</v>
      </c>
      <c r="E131" s="5">
        <f t="shared" si="7"/>
        <v>-0.1501336111111111</v>
      </c>
      <c r="F131" s="14">
        <f t="shared" si="8"/>
        <v>0.55955583</v>
      </c>
    </row>
    <row r="132" spans="1:6" ht="13.5">
      <c r="A132" s="9" t="s">
        <v>1086</v>
      </c>
      <c r="B132" s="1">
        <f t="shared" si="5"/>
        <v>42498</v>
      </c>
      <c r="C132" s="13">
        <f t="shared" si="6"/>
        <v>0.8055555555555555</v>
      </c>
      <c r="D132" s="6">
        <f t="shared" si="9"/>
        <v>49.69690708333333</v>
      </c>
      <c r="E132" s="5">
        <f t="shared" si="7"/>
        <v>-0.14813080555555555</v>
      </c>
      <c r="F132" s="14">
        <f t="shared" si="8"/>
        <v>0.55953124</v>
      </c>
    </row>
    <row r="133" spans="1:6" ht="13.5">
      <c r="A133" s="9" t="s">
        <v>1087</v>
      </c>
      <c r="B133" s="1">
        <f t="shared" si="5"/>
        <v>42498</v>
      </c>
      <c r="C133" s="13">
        <f t="shared" si="6"/>
        <v>0.8125</v>
      </c>
      <c r="D133" s="6">
        <f t="shared" si="9"/>
        <v>49.692733472222216</v>
      </c>
      <c r="E133" s="5">
        <f t="shared" si="7"/>
        <v>-0.14612777777777777</v>
      </c>
      <c r="F133" s="14">
        <f t="shared" si="8"/>
        <v>0.5595067</v>
      </c>
    </row>
    <row r="134" spans="1:6" ht="13.5">
      <c r="A134" s="9" t="s">
        <v>1088</v>
      </c>
      <c r="B134" s="1">
        <f t="shared" si="5"/>
        <v>42498</v>
      </c>
      <c r="C134" s="13">
        <f t="shared" si="6"/>
        <v>0.8194444444444445</v>
      </c>
      <c r="D134" s="6">
        <f t="shared" si="9"/>
        <v>49.688559166666664</v>
      </c>
      <c r="E134" s="5">
        <f t="shared" si="7"/>
        <v>-0.14412455555555556</v>
      </c>
      <c r="F134" s="14">
        <f t="shared" si="8"/>
        <v>0.55948222</v>
      </c>
    </row>
    <row r="135" spans="1:6" ht="13.5">
      <c r="A135" s="9" t="s">
        <v>1089</v>
      </c>
      <c r="B135" s="1">
        <f t="shared" si="5"/>
        <v>42498</v>
      </c>
      <c r="C135" s="13">
        <f t="shared" si="6"/>
        <v>0.8263888888888888</v>
      </c>
      <c r="D135" s="6">
        <f t="shared" si="9"/>
        <v>49.68438416666666</v>
      </c>
      <c r="E135" s="5">
        <f t="shared" si="7"/>
        <v>-0.14212111111111111</v>
      </c>
      <c r="F135" s="14">
        <f t="shared" si="8"/>
        <v>0.55945781</v>
      </c>
    </row>
    <row r="136" spans="1:6" ht="13.5">
      <c r="A136" s="9" t="s">
        <v>1090</v>
      </c>
      <c r="B136" s="1">
        <f t="shared" si="5"/>
        <v>42498</v>
      </c>
      <c r="C136" s="13">
        <f t="shared" si="6"/>
        <v>0.8333333333333334</v>
      </c>
      <c r="D136" s="6">
        <f t="shared" si="9"/>
        <v>49.68020844444444</v>
      </c>
      <c r="E136" s="5">
        <f t="shared" si="7"/>
        <v>-0.14011744444444443</v>
      </c>
      <c r="F136" s="14">
        <f t="shared" si="8"/>
        <v>0.55943345</v>
      </c>
    </row>
    <row r="137" spans="1:6" ht="13.5">
      <c r="A137" s="9" t="s">
        <v>1091</v>
      </c>
      <c r="B137" s="1">
        <f t="shared" si="5"/>
        <v>42498</v>
      </c>
      <c r="C137" s="13">
        <f t="shared" si="6"/>
        <v>0.8402777777777778</v>
      </c>
      <c r="D137" s="6">
        <f t="shared" si="9"/>
        <v>49.67603205555555</v>
      </c>
      <c r="E137" s="5">
        <f t="shared" si="7"/>
        <v>-0.13811358333333335</v>
      </c>
      <c r="F137" s="14">
        <f t="shared" si="8"/>
        <v>0.55940915</v>
      </c>
    </row>
    <row r="138" spans="1:6" ht="13.5">
      <c r="A138" s="9" t="s">
        <v>1092</v>
      </c>
      <c r="B138" s="1">
        <f t="shared" si="5"/>
        <v>42498</v>
      </c>
      <c r="C138" s="13">
        <f t="shared" si="6"/>
        <v>0.8472222222222222</v>
      </c>
      <c r="D138" s="6">
        <f t="shared" si="9"/>
        <v>49.67185497222222</v>
      </c>
      <c r="E138" s="5">
        <f t="shared" si="7"/>
        <v>-0.13610952777777777</v>
      </c>
      <c r="F138" s="14">
        <f t="shared" si="8"/>
        <v>0.55938491</v>
      </c>
    </row>
    <row r="139" spans="1:6" ht="13.5">
      <c r="A139" s="9" t="s">
        <v>1093</v>
      </c>
      <c r="B139" s="1">
        <f t="shared" si="5"/>
        <v>42498</v>
      </c>
      <c r="C139" s="13">
        <f t="shared" si="6"/>
        <v>0.8541666666666666</v>
      </c>
      <c r="D139" s="6">
        <f t="shared" si="9"/>
        <v>49.66767722222222</v>
      </c>
      <c r="E139" s="5">
        <f t="shared" si="7"/>
        <v>-0.1341052222222222</v>
      </c>
      <c r="F139" s="14">
        <f t="shared" si="8"/>
        <v>0.55936074</v>
      </c>
    </row>
    <row r="140" spans="1:6" ht="13.5">
      <c r="A140" s="9" t="s">
        <v>1094</v>
      </c>
      <c r="B140" s="1">
        <f t="shared" si="5"/>
        <v>42498</v>
      </c>
      <c r="C140" s="13">
        <f t="shared" si="6"/>
        <v>0.8611111111111112</v>
      </c>
      <c r="D140" s="6">
        <f t="shared" si="9"/>
        <v>49.663498777777775</v>
      </c>
      <c r="E140" s="5">
        <f t="shared" si="7"/>
        <v>-0.13210075</v>
      </c>
      <c r="F140" s="14">
        <f t="shared" si="8"/>
        <v>0.55933662</v>
      </c>
    </row>
    <row r="141" spans="1:6" ht="13.5">
      <c r="A141" s="9" t="s">
        <v>1095</v>
      </c>
      <c r="B141" s="1">
        <f t="shared" si="5"/>
        <v>42498</v>
      </c>
      <c r="C141" s="13">
        <f t="shared" si="6"/>
        <v>0.8680555555555555</v>
      </c>
      <c r="D141" s="6">
        <f t="shared" si="9"/>
        <v>49.65931966666667</v>
      </c>
      <c r="E141" s="5">
        <f t="shared" si="7"/>
        <v>-0.1300960277777778</v>
      </c>
      <c r="F141" s="14">
        <f t="shared" si="8"/>
        <v>0.55931256</v>
      </c>
    </row>
    <row r="142" spans="1:6" ht="13.5">
      <c r="A142" s="9" t="s">
        <v>1096</v>
      </c>
      <c r="B142" s="1">
        <f t="shared" si="5"/>
        <v>42498</v>
      </c>
      <c r="C142" s="13">
        <f t="shared" si="6"/>
        <v>0.875</v>
      </c>
      <c r="D142" s="6">
        <f t="shared" si="9"/>
        <v>49.65513988888889</v>
      </c>
      <c r="E142" s="5">
        <f t="shared" si="7"/>
        <v>-0.1280911388888889</v>
      </c>
      <c r="F142" s="14">
        <f t="shared" si="8"/>
        <v>0.55928856</v>
      </c>
    </row>
    <row r="143" spans="1:6" ht="13.5">
      <c r="A143" s="9" t="s">
        <v>1097</v>
      </c>
      <c r="B143" s="1">
        <f t="shared" si="5"/>
        <v>42498</v>
      </c>
      <c r="C143" s="13">
        <f t="shared" si="6"/>
        <v>0.8819444444444445</v>
      </c>
      <c r="D143" s="6">
        <f t="shared" si="9"/>
        <v>49.650959444444446</v>
      </c>
      <c r="E143" s="5">
        <f t="shared" si="7"/>
        <v>-0.12608602777777778</v>
      </c>
      <c r="F143" s="14">
        <f t="shared" si="8"/>
        <v>0.55926462</v>
      </c>
    </row>
    <row r="144" spans="1:6" ht="13.5">
      <c r="A144" s="9" t="s">
        <v>1098</v>
      </c>
      <c r="B144" s="1">
        <f aca="true" t="shared" si="10" ref="B144:B207">DATE(FIXED(MID(A144,9,4)),FIXED(MID(A144,4,3)),FIXED(MID(A144,1,3)))</f>
        <v>42498</v>
      </c>
      <c r="C144" s="13">
        <f aca="true" t="shared" si="11" ref="C144:C207">(VALUE(MID(A144,14,2))+VALUE(MID(A144,17,2))/60+VALUE(MID(A144,20,5))/3660)/24</f>
        <v>0.8888888888888888</v>
      </c>
      <c r="D144" s="6">
        <f t="shared" si="9"/>
        <v>49.64677833333333</v>
      </c>
      <c r="E144" s="5">
        <f aca="true" t="shared" si="12" ref="E144:E207">-((VALUE(MID(A144,44,2))+VALUE(MID(A144,47,2))/60+VALUE(MID(A144,50,7))/3600)*(IF(MID(A144,43,1)="-",-1,1)))</f>
        <v>-0.12408072222222222</v>
      </c>
      <c r="F144" s="14">
        <f aca="true" t="shared" si="13" ref="F144:F207">VALUE(MID(A144,60,11))</f>
        <v>0.55924075</v>
      </c>
    </row>
    <row r="145" spans="1:6" ht="13.5">
      <c r="A145" s="9" t="s">
        <v>1099</v>
      </c>
      <c r="B145" s="1">
        <f t="shared" si="10"/>
        <v>42498</v>
      </c>
      <c r="C145" s="13">
        <f t="shared" si="11"/>
        <v>0.8958333333333334</v>
      </c>
      <c r="D145" s="6">
        <f aca="true" t="shared" si="14" ref="D145:D208">VALUE(MID(A145,27,3))+VALUE(MID(A145,31,2))/60+VALUE(MID(A145,34,7))/3600</f>
        <v>49.642596555555556</v>
      </c>
      <c r="E145" s="5">
        <f t="shared" si="12"/>
        <v>-0.12207519444444445</v>
      </c>
      <c r="F145" s="14">
        <f t="shared" si="13"/>
        <v>0.55921693</v>
      </c>
    </row>
    <row r="146" spans="1:6" ht="13.5">
      <c r="A146" s="9" t="s">
        <v>1100</v>
      </c>
      <c r="B146" s="1">
        <f t="shared" si="10"/>
        <v>42498</v>
      </c>
      <c r="C146" s="13">
        <f t="shared" si="11"/>
        <v>0.9027777777777778</v>
      </c>
      <c r="D146" s="6">
        <f t="shared" si="14"/>
        <v>49.63841411111111</v>
      </c>
      <c r="E146" s="5">
        <f t="shared" si="12"/>
        <v>-0.12006947222222222</v>
      </c>
      <c r="F146" s="14">
        <f t="shared" si="13"/>
        <v>0.55919317</v>
      </c>
    </row>
    <row r="147" spans="1:6" ht="13.5">
      <c r="A147" s="9" t="s">
        <v>1101</v>
      </c>
      <c r="B147" s="1">
        <f t="shared" si="10"/>
        <v>42498</v>
      </c>
      <c r="C147" s="13">
        <f t="shared" si="11"/>
        <v>0.9097222222222222</v>
      </c>
      <c r="D147" s="6">
        <f t="shared" si="14"/>
        <v>49.63423102777778</v>
      </c>
      <c r="E147" s="5">
        <f t="shared" si="12"/>
        <v>-0.11806355555555556</v>
      </c>
      <c r="F147" s="14">
        <f t="shared" si="13"/>
        <v>0.55916947</v>
      </c>
    </row>
    <row r="148" spans="1:6" ht="13.5">
      <c r="A148" s="9" t="s">
        <v>1102</v>
      </c>
      <c r="B148" s="1">
        <f t="shared" si="10"/>
        <v>42498</v>
      </c>
      <c r="C148" s="13">
        <f t="shared" si="11"/>
        <v>0.9166666666666666</v>
      </c>
      <c r="D148" s="6">
        <f t="shared" si="14"/>
        <v>49.63004730555556</v>
      </c>
      <c r="E148" s="5">
        <f t="shared" si="12"/>
        <v>-0.11605744444444445</v>
      </c>
      <c r="F148" s="14">
        <f t="shared" si="13"/>
        <v>0.55914583</v>
      </c>
    </row>
    <row r="149" spans="1:6" ht="13.5">
      <c r="A149" s="9" t="s">
        <v>1103</v>
      </c>
      <c r="B149" s="1">
        <f t="shared" si="10"/>
        <v>42498</v>
      </c>
      <c r="C149" s="13">
        <f t="shared" si="11"/>
        <v>0.9236111111111112</v>
      </c>
      <c r="D149" s="6">
        <f t="shared" si="14"/>
        <v>49.62586291666667</v>
      </c>
      <c r="E149" s="5">
        <f t="shared" si="12"/>
        <v>-0.11405111111111112</v>
      </c>
      <c r="F149" s="14">
        <f t="shared" si="13"/>
        <v>0.55912225</v>
      </c>
    </row>
    <row r="150" spans="1:6" ht="13.5">
      <c r="A150" s="9" t="s">
        <v>1104</v>
      </c>
      <c r="B150" s="1">
        <f t="shared" si="10"/>
        <v>42498</v>
      </c>
      <c r="C150" s="13">
        <f t="shared" si="11"/>
        <v>0.9305555555555555</v>
      </c>
      <c r="D150" s="6">
        <f t="shared" si="14"/>
        <v>49.62167788888889</v>
      </c>
      <c r="E150" s="5">
        <f t="shared" si="12"/>
        <v>-0.11204461111111111</v>
      </c>
      <c r="F150" s="14">
        <f t="shared" si="13"/>
        <v>0.55909873</v>
      </c>
    </row>
    <row r="151" spans="1:6" ht="13.5">
      <c r="A151" s="9" t="s">
        <v>1105</v>
      </c>
      <c r="B151" s="1">
        <f t="shared" si="10"/>
        <v>42498</v>
      </c>
      <c r="C151" s="13">
        <f t="shared" si="11"/>
        <v>0.9375</v>
      </c>
      <c r="D151" s="6">
        <f t="shared" si="14"/>
        <v>49.61749225</v>
      </c>
      <c r="E151" s="5">
        <f t="shared" si="12"/>
        <v>-0.1100378888888889</v>
      </c>
      <c r="F151" s="14">
        <f t="shared" si="13"/>
        <v>0.55907527</v>
      </c>
    </row>
    <row r="152" spans="1:6" ht="13.5">
      <c r="A152" s="9" t="s">
        <v>1106</v>
      </c>
      <c r="B152" s="1">
        <f t="shared" si="10"/>
        <v>42498</v>
      </c>
      <c r="C152" s="13">
        <f t="shared" si="11"/>
        <v>0.9444444444444445</v>
      </c>
      <c r="D152" s="6">
        <f t="shared" si="14"/>
        <v>49.61330594444445</v>
      </c>
      <c r="E152" s="5">
        <f t="shared" si="12"/>
        <v>-0.10803097222222223</v>
      </c>
      <c r="F152" s="14">
        <f t="shared" si="13"/>
        <v>0.55905187</v>
      </c>
    </row>
    <row r="153" spans="1:6" ht="13.5">
      <c r="A153" s="9" t="s">
        <v>1107</v>
      </c>
      <c r="B153" s="1">
        <f t="shared" si="10"/>
        <v>42498</v>
      </c>
      <c r="C153" s="13">
        <f t="shared" si="11"/>
        <v>0.9513888888888888</v>
      </c>
      <c r="D153" s="6">
        <f t="shared" si="14"/>
        <v>49.60911902777778</v>
      </c>
      <c r="E153" s="5">
        <f t="shared" si="12"/>
        <v>-0.10602386111111112</v>
      </c>
      <c r="F153" s="14">
        <f t="shared" si="13"/>
        <v>0.55902853</v>
      </c>
    </row>
    <row r="154" spans="1:6" ht="13.5">
      <c r="A154" s="9" t="s">
        <v>1108</v>
      </c>
      <c r="B154" s="1">
        <f t="shared" si="10"/>
        <v>42498</v>
      </c>
      <c r="C154" s="13">
        <f t="shared" si="11"/>
        <v>0.9583333333333334</v>
      </c>
      <c r="D154" s="6">
        <f t="shared" si="14"/>
        <v>49.604931472222226</v>
      </c>
      <c r="E154" s="5">
        <f t="shared" si="12"/>
        <v>-0.10401655555555556</v>
      </c>
      <c r="F154" s="14">
        <f t="shared" si="13"/>
        <v>0.55900525</v>
      </c>
    </row>
    <row r="155" spans="1:6" ht="13.5">
      <c r="A155" s="9" t="s">
        <v>1109</v>
      </c>
      <c r="B155" s="1">
        <f t="shared" si="10"/>
        <v>42498</v>
      </c>
      <c r="C155" s="13">
        <f t="shared" si="11"/>
        <v>0.9652777777777778</v>
      </c>
      <c r="D155" s="6">
        <f t="shared" si="14"/>
        <v>49.600743305555554</v>
      </c>
      <c r="E155" s="5">
        <f t="shared" si="12"/>
        <v>-0.10200905555555556</v>
      </c>
      <c r="F155" s="14">
        <f t="shared" si="13"/>
        <v>0.55898203</v>
      </c>
    </row>
    <row r="156" spans="1:6" ht="13.5">
      <c r="A156" s="9" t="s">
        <v>1110</v>
      </c>
      <c r="B156" s="1">
        <f t="shared" si="10"/>
        <v>42498</v>
      </c>
      <c r="C156" s="13">
        <f t="shared" si="11"/>
        <v>0.9722222222222222</v>
      </c>
      <c r="D156" s="6">
        <f t="shared" si="14"/>
        <v>49.5965545</v>
      </c>
      <c r="E156" s="5">
        <f t="shared" si="12"/>
        <v>-0.10000136111111112</v>
      </c>
      <c r="F156" s="14">
        <f t="shared" si="13"/>
        <v>0.55895887</v>
      </c>
    </row>
    <row r="157" spans="1:6" ht="13.5">
      <c r="A157" s="9" t="s">
        <v>1111</v>
      </c>
      <c r="B157" s="1">
        <f t="shared" si="10"/>
        <v>42498</v>
      </c>
      <c r="C157" s="13">
        <f t="shared" si="11"/>
        <v>0.9791666666666666</v>
      </c>
      <c r="D157" s="6">
        <f t="shared" si="14"/>
        <v>49.592365111111114</v>
      </c>
      <c r="E157" s="5">
        <f t="shared" si="12"/>
        <v>-0.0979935</v>
      </c>
      <c r="F157" s="14">
        <f t="shared" si="13"/>
        <v>0.55893577</v>
      </c>
    </row>
    <row r="158" spans="1:6" ht="13.5">
      <c r="A158" s="9" t="s">
        <v>1112</v>
      </c>
      <c r="B158" s="1">
        <f t="shared" si="10"/>
        <v>42498</v>
      </c>
      <c r="C158" s="13">
        <f t="shared" si="11"/>
        <v>0.9861111111111112</v>
      </c>
      <c r="D158" s="6">
        <f t="shared" si="14"/>
        <v>49.58817508333333</v>
      </c>
      <c r="E158" s="5">
        <f t="shared" si="12"/>
        <v>-0.09598541666666666</v>
      </c>
      <c r="F158" s="14">
        <f t="shared" si="13"/>
        <v>0.55891273</v>
      </c>
    </row>
    <row r="159" spans="1:6" ht="13.5">
      <c r="A159" s="9" t="s">
        <v>1113</v>
      </c>
      <c r="B159" s="1">
        <f t="shared" si="10"/>
        <v>42498</v>
      </c>
      <c r="C159" s="13">
        <f t="shared" si="11"/>
        <v>0.9930555555555555</v>
      </c>
      <c r="D159" s="6">
        <f t="shared" si="14"/>
        <v>49.58398444444445</v>
      </c>
      <c r="E159" s="5">
        <f t="shared" si="12"/>
        <v>-0.09397716666666667</v>
      </c>
      <c r="F159" s="14">
        <f t="shared" si="13"/>
        <v>0.55888974</v>
      </c>
    </row>
    <row r="160" spans="1:6" ht="13.5">
      <c r="A160" s="9" t="s">
        <v>1114</v>
      </c>
      <c r="B160" s="1">
        <f t="shared" si="10"/>
        <v>42499</v>
      </c>
      <c r="C160" s="13">
        <f t="shared" si="11"/>
        <v>0</v>
      </c>
      <c r="D160" s="6">
        <f t="shared" si="14"/>
        <v>49.57979319444445</v>
      </c>
      <c r="E160" s="5">
        <f t="shared" si="12"/>
        <v>-0.09196869444444444</v>
      </c>
      <c r="F160" s="14">
        <f t="shared" si="13"/>
        <v>0.55886682</v>
      </c>
    </row>
    <row r="161" spans="1:6" ht="13.5">
      <c r="A161" s="9" t="s">
        <v>1115</v>
      </c>
      <c r="B161" s="1">
        <f t="shared" si="10"/>
        <v>42499</v>
      </c>
      <c r="C161" s="13">
        <f t="shared" si="11"/>
        <v>0.006944444444444444</v>
      </c>
      <c r="D161" s="6">
        <f t="shared" si="14"/>
        <v>49.57560136111111</v>
      </c>
      <c r="E161" s="5">
        <f t="shared" si="12"/>
        <v>-0.08996005555555556</v>
      </c>
      <c r="F161" s="14">
        <f t="shared" si="13"/>
        <v>0.55884396</v>
      </c>
    </row>
    <row r="162" spans="1:6" ht="13.5">
      <c r="A162" s="9" t="s">
        <v>1116</v>
      </c>
      <c r="B162" s="1">
        <f t="shared" si="10"/>
        <v>42499</v>
      </c>
      <c r="C162" s="13">
        <f t="shared" si="11"/>
        <v>0.013888888888888888</v>
      </c>
      <c r="D162" s="6">
        <f t="shared" si="14"/>
        <v>49.57140891666667</v>
      </c>
      <c r="E162" s="5">
        <f t="shared" si="12"/>
        <v>-0.08795125</v>
      </c>
      <c r="F162" s="14">
        <f t="shared" si="13"/>
        <v>0.55882116</v>
      </c>
    </row>
    <row r="163" spans="1:6" ht="13.5">
      <c r="A163" s="9" t="s">
        <v>1117</v>
      </c>
      <c r="B163" s="1">
        <f t="shared" si="10"/>
        <v>42499</v>
      </c>
      <c r="C163" s="13">
        <f t="shared" si="11"/>
        <v>0.020833333333333332</v>
      </c>
      <c r="D163" s="6">
        <f t="shared" si="14"/>
        <v>49.56721588888889</v>
      </c>
      <c r="E163" s="5">
        <f t="shared" si="12"/>
        <v>-0.08594222222222221</v>
      </c>
      <c r="F163" s="14">
        <f t="shared" si="13"/>
        <v>0.55879841</v>
      </c>
    </row>
    <row r="164" spans="1:6" ht="13.5">
      <c r="A164" s="9" t="s">
        <v>1118</v>
      </c>
      <c r="B164" s="1">
        <f t="shared" si="10"/>
        <v>42499</v>
      </c>
      <c r="C164" s="13">
        <f t="shared" si="11"/>
        <v>0.027777777777777776</v>
      </c>
      <c r="D164" s="6">
        <f t="shared" si="14"/>
        <v>49.563022277777776</v>
      </c>
      <c r="E164" s="5">
        <f t="shared" si="12"/>
        <v>-0.08393302777777778</v>
      </c>
      <c r="F164" s="14">
        <f t="shared" si="13"/>
        <v>0.55877573</v>
      </c>
    </row>
    <row r="165" spans="1:6" ht="13.5">
      <c r="A165" s="9" t="s">
        <v>1119</v>
      </c>
      <c r="B165" s="1">
        <f t="shared" si="10"/>
        <v>42499</v>
      </c>
      <c r="C165" s="13">
        <f t="shared" si="11"/>
        <v>0.034722222222222224</v>
      </c>
      <c r="D165" s="6">
        <f t="shared" si="14"/>
        <v>49.55882805555555</v>
      </c>
      <c r="E165" s="5">
        <f t="shared" si="12"/>
        <v>-0.08192363888888889</v>
      </c>
      <c r="F165" s="14">
        <f t="shared" si="13"/>
        <v>0.55875311</v>
      </c>
    </row>
    <row r="166" spans="1:6" ht="13.5">
      <c r="A166" s="9" t="s">
        <v>1120</v>
      </c>
      <c r="B166" s="1">
        <f t="shared" si="10"/>
        <v>42499</v>
      </c>
      <c r="C166" s="13">
        <f t="shared" si="11"/>
        <v>0.041666666666666664</v>
      </c>
      <c r="D166" s="6">
        <f t="shared" si="14"/>
        <v>49.554633249999995</v>
      </c>
      <c r="E166" s="5">
        <f t="shared" si="12"/>
        <v>-0.07991408333333333</v>
      </c>
      <c r="F166" s="14">
        <f t="shared" si="13"/>
        <v>0.55873054</v>
      </c>
    </row>
    <row r="167" spans="1:6" ht="13.5">
      <c r="A167" s="9" t="s">
        <v>1121</v>
      </c>
      <c r="B167" s="1">
        <f t="shared" si="10"/>
        <v>42499</v>
      </c>
      <c r="C167" s="13">
        <f t="shared" si="11"/>
        <v>0.04861111111111111</v>
      </c>
      <c r="D167" s="6">
        <f t="shared" si="14"/>
        <v>49.55043788888889</v>
      </c>
      <c r="E167" s="5">
        <f t="shared" si="12"/>
        <v>-0.07790433333333333</v>
      </c>
      <c r="F167" s="14">
        <f t="shared" si="13"/>
        <v>0.55870804</v>
      </c>
    </row>
    <row r="168" spans="1:6" ht="13.5">
      <c r="A168" s="9" t="s">
        <v>1122</v>
      </c>
      <c r="B168" s="1">
        <f t="shared" si="10"/>
        <v>42499</v>
      </c>
      <c r="C168" s="13">
        <f t="shared" si="11"/>
        <v>0.05555555555555555</v>
      </c>
      <c r="D168" s="6">
        <f t="shared" si="14"/>
        <v>49.546241916666666</v>
      </c>
      <c r="E168" s="5">
        <f t="shared" si="12"/>
        <v>-0.07589438888888889</v>
      </c>
      <c r="F168" s="14">
        <f t="shared" si="13"/>
        <v>0.5586856</v>
      </c>
    </row>
    <row r="169" spans="1:6" ht="13.5">
      <c r="A169" s="9" t="s">
        <v>1123</v>
      </c>
      <c r="B169" s="1">
        <f t="shared" si="10"/>
        <v>42499</v>
      </c>
      <c r="C169" s="13">
        <f t="shared" si="11"/>
        <v>0.0625</v>
      </c>
      <c r="D169" s="6">
        <f t="shared" si="14"/>
        <v>49.54204541666667</v>
      </c>
      <c r="E169" s="5">
        <f t="shared" si="12"/>
        <v>-0.07388427777777777</v>
      </c>
      <c r="F169" s="14">
        <f t="shared" si="13"/>
        <v>0.55866321</v>
      </c>
    </row>
    <row r="170" spans="1:6" ht="13.5">
      <c r="A170" s="9" t="s">
        <v>1124</v>
      </c>
      <c r="B170" s="1">
        <f t="shared" si="10"/>
        <v>42499</v>
      </c>
      <c r="C170" s="13">
        <f t="shared" si="11"/>
        <v>0.06944444444444443</v>
      </c>
      <c r="D170" s="6">
        <f t="shared" si="14"/>
        <v>49.537848305555556</v>
      </c>
      <c r="E170" s="5">
        <f t="shared" si="12"/>
        <v>-0.071874</v>
      </c>
      <c r="F170" s="14">
        <f t="shared" si="13"/>
        <v>0.55864089</v>
      </c>
    </row>
    <row r="171" spans="1:6" ht="13.5">
      <c r="A171" s="9" t="s">
        <v>1125</v>
      </c>
      <c r="B171" s="1">
        <f t="shared" si="10"/>
        <v>42499</v>
      </c>
      <c r="C171" s="13">
        <f t="shared" si="11"/>
        <v>0.0763888888888889</v>
      </c>
      <c r="D171" s="6">
        <f t="shared" si="14"/>
        <v>49.533650638888886</v>
      </c>
      <c r="E171" s="5">
        <f t="shared" si="12"/>
        <v>-0.06986352777777778</v>
      </c>
      <c r="F171" s="14">
        <f t="shared" si="13"/>
        <v>0.55861862</v>
      </c>
    </row>
    <row r="172" spans="1:6" ht="13.5">
      <c r="A172" s="9" t="s">
        <v>1126</v>
      </c>
      <c r="B172" s="1">
        <f t="shared" si="10"/>
        <v>42499</v>
      </c>
      <c r="C172" s="13">
        <f t="shared" si="11"/>
        <v>0.08333333333333333</v>
      </c>
      <c r="D172" s="6">
        <f t="shared" si="14"/>
        <v>49.529452416666665</v>
      </c>
      <c r="E172" s="5">
        <f t="shared" si="12"/>
        <v>-0.0678528888888889</v>
      </c>
      <c r="F172" s="14">
        <f t="shared" si="13"/>
        <v>0.55859642</v>
      </c>
    </row>
    <row r="173" spans="1:6" ht="13.5">
      <c r="A173" s="9" t="s">
        <v>1127</v>
      </c>
      <c r="B173" s="1">
        <f t="shared" si="10"/>
        <v>42499</v>
      </c>
      <c r="C173" s="13">
        <f t="shared" si="11"/>
        <v>0.09027777777777778</v>
      </c>
      <c r="D173" s="6">
        <f t="shared" si="14"/>
        <v>49.52525363888889</v>
      </c>
      <c r="E173" s="5">
        <f t="shared" si="12"/>
        <v>-0.06584205555555556</v>
      </c>
      <c r="F173" s="14">
        <f t="shared" si="13"/>
        <v>0.55857427</v>
      </c>
    </row>
    <row r="174" spans="1:6" ht="13.5">
      <c r="A174" s="9" t="s">
        <v>1128</v>
      </c>
      <c r="B174" s="1">
        <f t="shared" si="10"/>
        <v>42499</v>
      </c>
      <c r="C174" s="13">
        <f t="shared" si="11"/>
        <v>0.09722222222222222</v>
      </c>
      <c r="D174" s="6">
        <f t="shared" si="14"/>
        <v>49.52105430555555</v>
      </c>
      <c r="E174" s="5">
        <f t="shared" si="12"/>
        <v>-0.06383105555555556</v>
      </c>
      <c r="F174" s="14">
        <f t="shared" si="13"/>
        <v>0.55855218</v>
      </c>
    </row>
    <row r="175" spans="1:6" ht="13.5">
      <c r="A175" s="9" t="s">
        <v>1129</v>
      </c>
      <c r="B175" s="1">
        <f t="shared" si="10"/>
        <v>42499</v>
      </c>
      <c r="C175" s="13">
        <f t="shared" si="11"/>
        <v>0.10416666666666667</v>
      </c>
      <c r="D175" s="6">
        <f t="shared" si="14"/>
        <v>49.51685441666667</v>
      </c>
      <c r="E175" s="5">
        <f t="shared" si="12"/>
        <v>-0.06181988888888889</v>
      </c>
      <c r="F175" s="14">
        <f t="shared" si="13"/>
        <v>0.55853016</v>
      </c>
    </row>
    <row r="176" spans="1:6" ht="13.5">
      <c r="A176" s="9" t="s">
        <v>1130</v>
      </c>
      <c r="B176" s="1">
        <f t="shared" si="10"/>
        <v>42499</v>
      </c>
      <c r="C176" s="13">
        <f t="shared" si="11"/>
        <v>0.1111111111111111</v>
      </c>
      <c r="D176" s="6">
        <f t="shared" si="14"/>
        <v>49.512654</v>
      </c>
      <c r="E176" s="5">
        <f t="shared" si="12"/>
        <v>-0.05980852777777778</v>
      </c>
      <c r="F176" s="14">
        <f t="shared" si="13"/>
        <v>0.55850819</v>
      </c>
    </row>
    <row r="177" spans="1:6" ht="13.5">
      <c r="A177" s="9" t="s">
        <v>1131</v>
      </c>
      <c r="B177" s="1">
        <f t="shared" si="10"/>
        <v>42499</v>
      </c>
      <c r="C177" s="13">
        <f t="shared" si="11"/>
        <v>0.11805555555555557</v>
      </c>
      <c r="D177" s="6">
        <f t="shared" si="14"/>
        <v>49.508453</v>
      </c>
      <c r="E177" s="5">
        <f t="shared" si="12"/>
        <v>-0.057797</v>
      </c>
      <c r="F177" s="14">
        <f t="shared" si="13"/>
        <v>0.55848628</v>
      </c>
    </row>
    <row r="178" spans="1:6" ht="13.5">
      <c r="A178" s="9" t="s">
        <v>1132</v>
      </c>
      <c r="B178" s="1">
        <f t="shared" si="10"/>
        <v>42499</v>
      </c>
      <c r="C178" s="13">
        <f t="shared" si="11"/>
        <v>0.125</v>
      </c>
      <c r="D178" s="6">
        <f t="shared" si="14"/>
        <v>49.5042515</v>
      </c>
      <c r="E178" s="5">
        <f t="shared" si="12"/>
        <v>-0.05578530555555556</v>
      </c>
      <c r="F178" s="14">
        <f t="shared" si="13"/>
        <v>0.55846444</v>
      </c>
    </row>
    <row r="179" spans="1:6" ht="13.5">
      <c r="A179" s="9" t="s">
        <v>1133</v>
      </c>
      <c r="B179" s="1">
        <f t="shared" si="10"/>
        <v>42499</v>
      </c>
      <c r="C179" s="13">
        <f t="shared" si="11"/>
        <v>0.13194444444444445</v>
      </c>
      <c r="D179" s="6">
        <f t="shared" si="14"/>
        <v>49.50004944444444</v>
      </c>
      <c r="E179" s="5">
        <f t="shared" si="12"/>
        <v>-0.05377344444444445</v>
      </c>
      <c r="F179" s="14">
        <f t="shared" si="13"/>
        <v>0.55844265</v>
      </c>
    </row>
    <row r="180" spans="1:6" ht="13.5">
      <c r="A180" s="9" t="s">
        <v>1134</v>
      </c>
      <c r="B180" s="1">
        <f t="shared" si="10"/>
        <v>42499</v>
      </c>
      <c r="C180" s="13">
        <f t="shared" si="11"/>
        <v>0.1388888888888889</v>
      </c>
      <c r="D180" s="6">
        <f t="shared" si="14"/>
        <v>49.49584686111111</v>
      </c>
      <c r="E180" s="5">
        <f t="shared" si="12"/>
        <v>-0.05176141666666667</v>
      </c>
      <c r="F180" s="14">
        <f t="shared" si="13"/>
        <v>0.55842092</v>
      </c>
    </row>
    <row r="181" spans="1:6" ht="13.5">
      <c r="A181" s="9" t="s">
        <v>1135</v>
      </c>
      <c r="B181" s="1">
        <f t="shared" si="10"/>
        <v>42499</v>
      </c>
      <c r="C181" s="13">
        <f t="shared" si="11"/>
        <v>0.14583333333333334</v>
      </c>
      <c r="D181" s="6">
        <f t="shared" si="14"/>
        <v>49.49164372222222</v>
      </c>
      <c r="E181" s="5">
        <f t="shared" si="12"/>
        <v>-0.04974919444444444</v>
      </c>
      <c r="F181" s="14">
        <f t="shared" si="13"/>
        <v>0.55839925</v>
      </c>
    </row>
    <row r="182" spans="1:6" ht="13.5">
      <c r="A182" s="9" t="s">
        <v>1136</v>
      </c>
      <c r="B182" s="1">
        <f t="shared" si="10"/>
        <v>42499</v>
      </c>
      <c r="C182" s="13">
        <f t="shared" si="11"/>
        <v>0.15277777777777776</v>
      </c>
      <c r="D182" s="6">
        <f t="shared" si="14"/>
        <v>49.48744008333333</v>
      </c>
      <c r="E182" s="5">
        <f t="shared" si="12"/>
        <v>-0.04773683333333333</v>
      </c>
      <c r="F182" s="14">
        <f t="shared" si="13"/>
        <v>0.55837764</v>
      </c>
    </row>
    <row r="183" spans="1:6" ht="13.5">
      <c r="A183" s="9" t="s">
        <v>1137</v>
      </c>
      <c r="B183" s="1">
        <f t="shared" si="10"/>
        <v>42499</v>
      </c>
      <c r="C183" s="13">
        <f t="shared" si="11"/>
        <v>0.15972222222222224</v>
      </c>
      <c r="D183" s="6">
        <f t="shared" si="14"/>
        <v>49.48323591666667</v>
      </c>
      <c r="E183" s="5">
        <f t="shared" si="12"/>
        <v>-0.04572427777777778</v>
      </c>
      <c r="F183" s="14">
        <f t="shared" si="13"/>
        <v>0.55835609</v>
      </c>
    </row>
    <row r="184" spans="1:6" ht="13.5">
      <c r="A184" s="9" t="s">
        <v>1138</v>
      </c>
      <c r="B184" s="1">
        <f t="shared" si="10"/>
        <v>42499</v>
      </c>
      <c r="C184" s="13">
        <f t="shared" si="11"/>
        <v>0.16666666666666666</v>
      </c>
      <c r="D184" s="6">
        <f t="shared" si="14"/>
        <v>49.47903125</v>
      </c>
      <c r="E184" s="5">
        <f t="shared" si="12"/>
        <v>-0.04371158333333333</v>
      </c>
      <c r="F184" s="14">
        <f t="shared" si="13"/>
        <v>0.55833461</v>
      </c>
    </row>
    <row r="185" spans="1:6" ht="13.5">
      <c r="A185" s="9" t="s">
        <v>1139</v>
      </c>
      <c r="B185" s="1">
        <f t="shared" si="10"/>
        <v>42499</v>
      </c>
      <c r="C185" s="13">
        <f t="shared" si="11"/>
        <v>0.17361111111111113</v>
      </c>
      <c r="D185" s="6">
        <f t="shared" si="14"/>
        <v>49.47482605555556</v>
      </c>
      <c r="E185" s="5">
        <f t="shared" si="12"/>
        <v>-0.04169869444444445</v>
      </c>
      <c r="F185" s="14">
        <f t="shared" si="13"/>
        <v>0.55831318</v>
      </c>
    </row>
    <row r="186" spans="1:6" ht="13.5">
      <c r="A186" s="9" t="s">
        <v>1140</v>
      </c>
      <c r="B186" s="1">
        <f t="shared" si="10"/>
        <v>42499</v>
      </c>
      <c r="C186" s="13">
        <f t="shared" si="11"/>
        <v>0.18055555555555555</v>
      </c>
      <c r="D186" s="6">
        <f t="shared" si="14"/>
        <v>49.470620333333336</v>
      </c>
      <c r="E186" s="5">
        <f t="shared" si="12"/>
        <v>-0.03968566666666667</v>
      </c>
      <c r="F186" s="14">
        <f t="shared" si="13"/>
        <v>0.55829181</v>
      </c>
    </row>
    <row r="187" spans="1:6" ht="13.5">
      <c r="A187" s="9" t="s">
        <v>1141</v>
      </c>
      <c r="B187" s="1">
        <f t="shared" si="10"/>
        <v>42499</v>
      </c>
      <c r="C187" s="13">
        <f t="shared" si="11"/>
        <v>0.1875</v>
      </c>
      <c r="D187" s="6">
        <f t="shared" si="14"/>
        <v>49.46641411111111</v>
      </c>
      <c r="E187" s="5">
        <f t="shared" si="12"/>
        <v>-0.037672472222222225</v>
      </c>
      <c r="F187" s="14">
        <f t="shared" si="13"/>
        <v>0.55827049</v>
      </c>
    </row>
    <row r="188" spans="1:6" ht="13.5">
      <c r="A188" s="9" t="s">
        <v>1142</v>
      </c>
      <c r="B188" s="1">
        <f t="shared" si="10"/>
        <v>42499</v>
      </c>
      <c r="C188" s="13">
        <f t="shared" si="11"/>
        <v>0.19444444444444445</v>
      </c>
      <c r="D188" s="6">
        <f t="shared" si="14"/>
        <v>49.46220738888889</v>
      </c>
      <c r="E188" s="5">
        <f t="shared" si="12"/>
        <v>-0.035659083333333334</v>
      </c>
      <c r="F188" s="14">
        <f t="shared" si="13"/>
        <v>0.55824924</v>
      </c>
    </row>
    <row r="189" spans="1:6" ht="13.5">
      <c r="A189" s="9" t="s">
        <v>1143</v>
      </c>
      <c r="B189" s="1">
        <f t="shared" si="10"/>
        <v>42499</v>
      </c>
      <c r="C189" s="13">
        <f t="shared" si="11"/>
        <v>0.20138888888888887</v>
      </c>
      <c r="D189" s="6">
        <f t="shared" si="14"/>
        <v>49.45800016666667</v>
      </c>
      <c r="E189" s="5">
        <f t="shared" si="12"/>
        <v>-0.033645555555555554</v>
      </c>
      <c r="F189" s="14">
        <f t="shared" si="13"/>
        <v>0.55822805</v>
      </c>
    </row>
    <row r="190" spans="1:6" ht="13.5">
      <c r="A190" s="9" t="s">
        <v>1144</v>
      </c>
      <c r="B190" s="1">
        <f t="shared" si="10"/>
        <v>42499</v>
      </c>
      <c r="C190" s="13">
        <f t="shared" si="11"/>
        <v>0.20833333333333334</v>
      </c>
      <c r="D190" s="6">
        <f t="shared" si="14"/>
        <v>49.453792472222226</v>
      </c>
      <c r="E190" s="5">
        <f t="shared" si="12"/>
        <v>-0.03163186111111111</v>
      </c>
      <c r="F190" s="14">
        <f t="shared" si="13"/>
        <v>0.55820692</v>
      </c>
    </row>
    <row r="191" spans="1:6" ht="13.5">
      <c r="A191" s="9" t="s">
        <v>1145</v>
      </c>
      <c r="B191" s="1">
        <f t="shared" si="10"/>
        <v>42499</v>
      </c>
      <c r="C191" s="13">
        <f t="shared" si="11"/>
        <v>0.2152777777777778</v>
      </c>
      <c r="D191" s="6">
        <f t="shared" si="14"/>
        <v>49.449584249999994</v>
      </c>
      <c r="E191" s="5">
        <f t="shared" si="12"/>
        <v>-0.029618027777777778</v>
      </c>
      <c r="F191" s="14">
        <f t="shared" si="13"/>
        <v>0.55818585</v>
      </c>
    </row>
    <row r="192" spans="1:6" ht="13.5">
      <c r="A192" s="9" t="s">
        <v>1146</v>
      </c>
      <c r="B192" s="1">
        <f t="shared" si="10"/>
        <v>42499</v>
      </c>
      <c r="C192" s="13">
        <f t="shared" si="11"/>
        <v>0.2222222222222222</v>
      </c>
      <c r="D192" s="6">
        <f t="shared" si="14"/>
        <v>49.44537555555555</v>
      </c>
      <c r="E192" s="5">
        <f t="shared" si="12"/>
        <v>-0.027604027777777776</v>
      </c>
      <c r="F192" s="14">
        <f t="shared" si="13"/>
        <v>0.55816484</v>
      </c>
    </row>
    <row r="193" spans="1:6" ht="13.5">
      <c r="A193" s="9" t="s">
        <v>1147</v>
      </c>
      <c r="B193" s="1">
        <f t="shared" si="10"/>
        <v>42499</v>
      </c>
      <c r="C193" s="13">
        <f t="shared" si="11"/>
        <v>0.22916666666666666</v>
      </c>
      <c r="D193" s="6">
        <f t="shared" si="14"/>
        <v>49.44116636111111</v>
      </c>
      <c r="E193" s="5">
        <f t="shared" si="12"/>
        <v>-0.025589861111111112</v>
      </c>
      <c r="F193" s="14">
        <f t="shared" si="13"/>
        <v>0.55814388</v>
      </c>
    </row>
    <row r="194" spans="1:6" ht="13.5">
      <c r="A194" s="9" t="s">
        <v>1148</v>
      </c>
      <c r="B194" s="1">
        <f t="shared" si="10"/>
        <v>42499</v>
      </c>
      <c r="C194" s="13">
        <f t="shared" si="11"/>
        <v>0.23611111111111113</v>
      </c>
      <c r="D194" s="6">
        <f t="shared" si="14"/>
        <v>49.43695669444444</v>
      </c>
      <c r="E194" s="5">
        <f t="shared" si="12"/>
        <v>-0.02357552777777778</v>
      </c>
      <c r="F194" s="14">
        <f t="shared" si="13"/>
        <v>0.55812299</v>
      </c>
    </row>
    <row r="195" spans="1:6" ht="13.5">
      <c r="A195" s="9" t="s">
        <v>1149</v>
      </c>
      <c r="B195" s="1">
        <f t="shared" si="10"/>
        <v>42499</v>
      </c>
      <c r="C195" s="13">
        <f t="shared" si="11"/>
        <v>0.24305555555555555</v>
      </c>
      <c r="D195" s="6">
        <f t="shared" si="14"/>
        <v>49.43274655555555</v>
      </c>
      <c r="E195" s="5">
        <f t="shared" si="12"/>
        <v>-0.021561055555555556</v>
      </c>
      <c r="F195" s="14">
        <f t="shared" si="13"/>
        <v>0.55810216</v>
      </c>
    </row>
    <row r="196" spans="1:6" ht="13.5">
      <c r="A196" s="9" t="s">
        <v>1150</v>
      </c>
      <c r="B196" s="1">
        <f t="shared" si="10"/>
        <v>42499</v>
      </c>
      <c r="C196" s="13">
        <f t="shared" si="11"/>
        <v>0.25</v>
      </c>
      <c r="D196" s="6">
        <f t="shared" si="14"/>
        <v>49.42853591666666</v>
      </c>
      <c r="E196" s="5">
        <f t="shared" si="12"/>
        <v>-0.019546416666666667</v>
      </c>
      <c r="F196" s="14">
        <f t="shared" si="13"/>
        <v>0.55808138</v>
      </c>
    </row>
    <row r="197" spans="1:6" ht="13.5">
      <c r="A197" s="9" t="s">
        <v>1151</v>
      </c>
      <c r="B197" s="1">
        <f t="shared" si="10"/>
        <v>42499</v>
      </c>
      <c r="C197" s="13">
        <f t="shared" si="11"/>
        <v>0.2569444444444445</v>
      </c>
      <c r="D197" s="6">
        <f t="shared" si="14"/>
        <v>49.42432483333333</v>
      </c>
      <c r="E197" s="5">
        <f t="shared" si="12"/>
        <v>-0.017531611111111112</v>
      </c>
      <c r="F197" s="14">
        <f t="shared" si="13"/>
        <v>0.55806067</v>
      </c>
    </row>
    <row r="198" spans="1:6" ht="13.5">
      <c r="A198" s="9" t="s">
        <v>1152</v>
      </c>
      <c r="B198" s="1">
        <f t="shared" si="10"/>
        <v>42499</v>
      </c>
      <c r="C198" s="13">
        <f t="shared" si="11"/>
        <v>0.2638888888888889</v>
      </c>
      <c r="D198" s="6">
        <f t="shared" si="14"/>
        <v>49.42011327777777</v>
      </c>
      <c r="E198" s="5">
        <f t="shared" si="12"/>
        <v>-0.015516666666666666</v>
      </c>
      <c r="F198" s="14">
        <f t="shared" si="13"/>
        <v>0.55804001</v>
      </c>
    </row>
    <row r="199" spans="1:6" ht="13.5">
      <c r="A199" s="9" t="s">
        <v>1153</v>
      </c>
      <c r="B199" s="1">
        <f t="shared" si="10"/>
        <v>42499</v>
      </c>
      <c r="C199" s="13">
        <f t="shared" si="11"/>
        <v>0.2708333333333333</v>
      </c>
      <c r="D199" s="6">
        <f t="shared" si="14"/>
        <v>49.41590125</v>
      </c>
      <c r="E199" s="5">
        <f t="shared" si="12"/>
        <v>-0.013501583333333332</v>
      </c>
      <c r="F199" s="14">
        <f t="shared" si="13"/>
        <v>0.55801942</v>
      </c>
    </row>
    <row r="200" spans="1:6" ht="13.5">
      <c r="A200" s="9" t="s">
        <v>1154</v>
      </c>
      <c r="B200" s="1">
        <f t="shared" si="10"/>
        <v>42499</v>
      </c>
      <c r="C200" s="13">
        <f t="shared" si="11"/>
        <v>0.2777777777777778</v>
      </c>
      <c r="D200" s="6">
        <f t="shared" si="14"/>
        <v>49.411688777777776</v>
      </c>
      <c r="E200" s="5">
        <f t="shared" si="12"/>
        <v>-0.011486333333333333</v>
      </c>
      <c r="F200" s="14">
        <f t="shared" si="13"/>
        <v>0.55799888</v>
      </c>
    </row>
    <row r="201" spans="1:6" ht="13.5">
      <c r="A201" s="9" t="s">
        <v>1155</v>
      </c>
      <c r="B201" s="1">
        <f t="shared" si="10"/>
        <v>42499</v>
      </c>
      <c r="C201" s="13">
        <f t="shared" si="11"/>
        <v>0.2847222222222222</v>
      </c>
      <c r="D201" s="6">
        <f t="shared" si="14"/>
        <v>49.40747583333333</v>
      </c>
      <c r="E201" s="5">
        <f t="shared" si="12"/>
        <v>-0.009470944444444443</v>
      </c>
      <c r="F201" s="14">
        <f t="shared" si="13"/>
        <v>0.5579784</v>
      </c>
    </row>
    <row r="202" spans="1:6" ht="13.5">
      <c r="A202" s="9" t="s">
        <v>1156</v>
      </c>
      <c r="B202" s="1">
        <f t="shared" si="10"/>
        <v>42499</v>
      </c>
      <c r="C202" s="13">
        <f t="shared" si="11"/>
        <v>0.2916666666666667</v>
      </c>
      <c r="D202" s="6">
        <f t="shared" si="14"/>
        <v>49.403262444444444</v>
      </c>
      <c r="E202" s="5">
        <f t="shared" si="12"/>
        <v>-0.007455388888888889</v>
      </c>
      <c r="F202" s="14">
        <f t="shared" si="13"/>
        <v>0.55795799</v>
      </c>
    </row>
    <row r="203" spans="1:6" ht="13.5">
      <c r="A203" s="9" t="s">
        <v>1157</v>
      </c>
      <c r="B203" s="1">
        <f t="shared" si="10"/>
        <v>42499</v>
      </c>
      <c r="C203" s="13">
        <f t="shared" si="11"/>
        <v>0.2986111111111111</v>
      </c>
      <c r="D203" s="6">
        <f t="shared" si="14"/>
        <v>49.39904858333333</v>
      </c>
      <c r="E203" s="5">
        <f t="shared" si="12"/>
        <v>-0.005439694444444444</v>
      </c>
      <c r="F203" s="14">
        <f t="shared" si="13"/>
        <v>0.55793763</v>
      </c>
    </row>
    <row r="204" spans="1:6" ht="13.5">
      <c r="A204" s="9" t="s">
        <v>1158</v>
      </c>
      <c r="B204" s="1">
        <f t="shared" si="10"/>
        <v>42499</v>
      </c>
      <c r="C204" s="13">
        <f t="shared" si="11"/>
        <v>0.3055555555555555</v>
      </c>
      <c r="D204" s="6">
        <f t="shared" si="14"/>
        <v>49.394834305555555</v>
      </c>
      <c r="E204" s="5">
        <f t="shared" si="12"/>
        <v>-0.003423833333333333</v>
      </c>
      <c r="F204" s="14">
        <f t="shared" si="13"/>
        <v>0.55791733</v>
      </c>
    </row>
    <row r="205" spans="1:6" ht="13.5">
      <c r="A205" s="9" t="s">
        <v>1159</v>
      </c>
      <c r="B205" s="1">
        <f t="shared" si="10"/>
        <v>42499</v>
      </c>
      <c r="C205" s="13">
        <f t="shared" si="11"/>
        <v>0.3125</v>
      </c>
      <c r="D205" s="6">
        <f t="shared" si="14"/>
        <v>49.39061958333333</v>
      </c>
      <c r="E205" s="5">
        <f t="shared" si="12"/>
        <v>-0.001407861111111111</v>
      </c>
      <c r="F205" s="14">
        <f t="shared" si="13"/>
        <v>0.55789709</v>
      </c>
    </row>
    <row r="206" spans="1:6" ht="13.5">
      <c r="A206" s="9" t="s">
        <v>1160</v>
      </c>
      <c r="B206" s="1">
        <f t="shared" si="10"/>
        <v>42499</v>
      </c>
      <c r="C206" s="13">
        <f t="shared" si="11"/>
        <v>0.3194444444444445</v>
      </c>
      <c r="D206" s="6">
        <f t="shared" si="14"/>
        <v>49.38640438888889</v>
      </c>
      <c r="E206" s="5">
        <f t="shared" si="12"/>
        <v>0.0006082777777777778</v>
      </c>
      <c r="F206" s="14">
        <f t="shared" si="13"/>
        <v>0.55787692</v>
      </c>
    </row>
    <row r="207" spans="1:6" ht="13.5">
      <c r="A207" s="9" t="s">
        <v>1161</v>
      </c>
      <c r="B207" s="1">
        <f t="shared" si="10"/>
        <v>42499</v>
      </c>
      <c r="C207" s="13">
        <f t="shared" si="11"/>
        <v>0.3263888888888889</v>
      </c>
      <c r="D207" s="6">
        <f t="shared" si="14"/>
        <v>49.38218880555556</v>
      </c>
      <c r="E207" s="5">
        <f t="shared" si="12"/>
        <v>0.002624583333333333</v>
      </c>
      <c r="F207" s="14">
        <f t="shared" si="13"/>
        <v>0.5578568</v>
      </c>
    </row>
    <row r="208" spans="1:6" ht="13.5">
      <c r="A208" s="9" t="s">
        <v>1162</v>
      </c>
      <c r="B208" s="1">
        <f aca="true" t="shared" si="15" ref="B208:B271">DATE(FIXED(MID(A208,9,4)),FIXED(MID(A208,4,3)),FIXED(MID(A208,1,3)))</f>
        <v>42499</v>
      </c>
      <c r="C208" s="13">
        <f aca="true" t="shared" si="16" ref="C208:C271">(VALUE(MID(A208,14,2))+VALUE(MID(A208,17,2))/60+VALUE(MID(A208,20,5))/3660)/24</f>
        <v>0.3333333333333333</v>
      </c>
      <c r="D208" s="6">
        <f t="shared" si="14"/>
        <v>49.37797275</v>
      </c>
      <c r="E208" s="5">
        <f aca="true" t="shared" si="17" ref="E208:E271">-((VALUE(MID(A208,44,2))+VALUE(MID(A208,47,2))/60+VALUE(MID(A208,50,7))/3600)*(IF(MID(A208,43,1)="-",-1,1)))</f>
        <v>0.004641</v>
      </c>
      <c r="F208" s="14">
        <f aca="true" t="shared" si="18" ref="F208:F271">VALUE(MID(A208,60,11))</f>
        <v>0.55783674</v>
      </c>
    </row>
    <row r="209" spans="1:6" ht="13.5">
      <c r="A209" s="9" t="s">
        <v>1163</v>
      </c>
      <c r="B209" s="1">
        <f t="shared" si="15"/>
        <v>42499</v>
      </c>
      <c r="C209" s="13">
        <f t="shared" si="16"/>
        <v>0.34027777777777773</v>
      </c>
      <c r="D209" s="6">
        <f aca="true" t="shared" si="19" ref="D209:D272">VALUE(MID(A209,27,3))+VALUE(MID(A209,31,2))/60+VALUE(MID(A209,34,7))/3600</f>
        <v>49.37375630555555</v>
      </c>
      <c r="E209" s="5">
        <f t="shared" si="17"/>
        <v>0.006657583333333334</v>
      </c>
      <c r="F209" s="14">
        <f t="shared" si="18"/>
        <v>0.55781674</v>
      </c>
    </row>
    <row r="210" spans="1:6" ht="13.5">
      <c r="A210" s="9" t="s">
        <v>1164</v>
      </c>
      <c r="B210" s="1">
        <f t="shared" si="15"/>
        <v>42499</v>
      </c>
      <c r="C210" s="13">
        <f t="shared" si="16"/>
        <v>0.34722222222222227</v>
      </c>
      <c r="D210" s="6">
        <f t="shared" si="19"/>
        <v>49.36953941666667</v>
      </c>
      <c r="E210" s="5">
        <f t="shared" si="17"/>
        <v>0.008674277777777777</v>
      </c>
      <c r="F210" s="14">
        <f t="shared" si="18"/>
        <v>0.5577968</v>
      </c>
    </row>
    <row r="211" spans="1:6" ht="13.5">
      <c r="A211" s="9" t="s">
        <v>1165</v>
      </c>
      <c r="B211" s="1">
        <f t="shared" si="15"/>
        <v>42499</v>
      </c>
      <c r="C211" s="13">
        <f t="shared" si="16"/>
        <v>0.3541666666666667</v>
      </c>
      <c r="D211" s="6">
        <f t="shared" si="19"/>
        <v>49.36532211111111</v>
      </c>
      <c r="E211" s="5">
        <f t="shared" si="17"/>
        <v>0.010691138888888889</v>
      </c>
      <c r="F211" s="14">
        <f t="shared" si="18"/>
        <v>0.55777692</v>
      </c>
    </row>
    <row r="212" spans="1:6" ht="13.5">
      <c r="A212" s="9" t="s">
        <v>1166</v>
      </c>
      <c r="B212" s="1">
        <f t="shared" si="15"/>
        <v>42499</v>
      </c>
      <c r="C212" s="13">
        <f t="shared" si="16"/>
        <v>0.3611111111111111</v>
      </c>
      <c r="D212" s="6">
        <f t="shared" si="19"/>
        <v>49.36110438888889</v>
      </c>
      <c r="E212" s="5">
        <f t="shared" si="17"/>
        <v>0.012708138888888889</v>
      </c>
      <c r="F212" s="14">
        <f t="shared" si="18"/>
        <v>0.55775709</v>
      </c>
    </row>
    <row r="213" spans="1:6" ht="13.5">
      <c r="A213" s="9" t="s">
        <v>1167</v>
      </c>
      <c r="B213" s="1">
        <f t="shared" si="15"/>
        <v>42499</v>
      </c>
      <c r="C213" s="13">
        <f t="shared" si="16"/>
        <v>0.3680555555555556</v>
      </c>
      <c r="D213" s="6">
        <f t="shared" si="19"/>
        <v>49.35688625</v>
      </c>
      <c r="E213" s="5">
        <f t="shared" si="17"/>
        <v>0.014725277777777778</v>
      </c>
      <c r="F213" s="14">
        <f t="shared" si="18"/>
        <v>0.55773733</v>
      </c>
    </row>
    <row r="214" spans="1:6" ht="13.5">
      <c r="A214" s="9" t="s">
        <v>1168</v>
      </c>
      <c r="B214" s="1">
        <f t="shared" si="15"/>
        <v>42499</v>
      </c>
      <c r="C214" s="13">
        <f t="shared" si="16"/>
        <v>0.375</v>
      </c>
      <c r="D214" s="6">
        <f t="shared" si="19"/>
        <v>49.35266769444445</v>
      </c>
      <c r="E214" s="5">
        <f t="shared" si="17"/>
        <v>0.016742527777777776</v>
      </c>
      <c r="F214" s="14">
        <f t="shared" si="18"/>
        <v>0.55771763</v>
      </c>
    </row>
    <row r="215" spans="1:6" ht="13.5">
      <c r="A215" s="9" t="s">
        <v>1169</v>
      </c>
      <c r="B215" s="1">
        <f t="shared" si="15"/>
        <v>42499</v>
      </c>
      <c r="C215" s="13">
        <f t="shared" si="16"/>
        <v>0.3819444444444444</v>
      </c>
      <c r="D215" s="6">
        <f t="shared" si="19"/>
        <v>49.34844875</v>
      </c>
      <c r="E215" s="5">
        <f t="shared" si="17"/>
        <v>0.018759944444444444</v>
      </c>
      <c r="F215" s="14">
        <f t="shared" si="18"/>
        <v>0.55769799</v>
      </c>
    </row>
    <row r="216" spans="1:6" ht="13.5">
      <c r="A216" s="9" t="s">
        <v>1170</v>
      </c>
      <c r="B216" s="1">
        <f t="shared" si="15"/>
        <v>42499</v>
      </c>
      <c r="C216" s="13">
        <f t="shared" si="16"/>
        <v>0.3888888888888889</v>
      </c>
      <c r="D216" s="6">
        <f t="shared" si="19"/>
        <v>49.34422938888889</v>
      </c>
      <c r="E216" s="5">
        <f t="shared" si="17"/>
        <v>0.0207775</v>
      </c>
      <c r="F216" s="14">
        <f t="shared" si="18"/>
        <v>0.5576784</v>
      </c>
    </row>
    <row r="217" spans="1:6" ht="13.5">
      <c r="A217" s="9" t="s">
        <v>1171</v>
      </c>
      <c r="B217" s="1">
        <f t="shared" si="15"/>
        <v>42499</v>
      </c>
      <c r="C217" s="13">
        <f t="shared" si="16"/>
        <v>0.3958333333333333</v>
      </c>
      <c r="D217" s="6">
        <f t="shared" si="19"/>
        <v>49.340009638888894</v>
      </c>
      <c r="E217" s="5">
        <f t="shared" si="17"/>
        <v>0.022795166666666665</v>
      </c>
      <c r="F217" s="14">
        <f t="shared" si="18"/>
        <v>0.55765888</v>
      </c>
    </row>
    <row r="218" spans="1:6" ht="13.5">
      <c r="A218" s="9" t="s">
        <v>1172</v>
      </c>
      <c r="B218" s="1">
        <f t="shared" si="15"/>
        <v>42499</v>
      </c>
      <c r="C218" s="13">
        <f t="shared" si="16"/>
        <v>0.40277777777777773</v>
      </c>
      <c r="D218" s="6">
        <f t="shared" si="19"/>
        <v>49.335789500000004</v>
      </c>
      <c r="E218" s="5">
        <f t="shared" si="17"/>
        <v>0.024813</v>
      </c>
      <c r="F218" s="14">
        <f t="shared" si="18"/>
        <v>0.55763941</v>
      </c>
    </row>
    <row r="219" spans="1:6" ht="13.5">
      <c r="A219" s="9" t="s">
        <v>1173</v>
      </c>
      <c r="B219" s="1">
        <f t="shared" si="15"/>
        <v>42499</v>
      </c>
      <c r="C219" s="13">
        <f t="shared" si="16"/>
        <v>0.40972222222222227</v>
      </c>
      <c r="D219" s="6">
        <f t="shared" si="19"/>
        <v>49.33156894444445</v>
      </c>
      <c r="E219" s="5">
        <f t="shared" si="17"/>
        <v>0.026830944444444442</v>
      </c>
      <c r="F219" s="14">
        <f t="shared" si="18"/>
        <v>0.55762001</v>
      </c>
    </row>
    <row r="220" spans="1:6" ht="13.5">
      <c r="A220" s="9" t="s">
        <v>1174</v>
      </c>
      <c r="B220" s="1">
        <f t="shared" si="15"/>
        <v>42499</v>
      </c>
      <c r="C220" s="13">
        <f t="shared" si="16"/>
        <v>0.4166666666666667</v>
      </c>
      <c r="D220" s="6">
        <f t="shared" si="19"/>
        <v>49.32734802777778</v>
      </c>
      <c r="E220" s="5">
        <f t="shared" si="17"/>
        <v>0.02884902777777778</v>
      </c>
      <c r="F220" s="14">
        <f t="shared" si="18"/>
        <v>0.55760066</v>
      </c>
    </row>
    <row r="221" spans="1:6" ht="13.5">
      <c r="A221" s="9" t="s">
        <v>1175</v>
      </c>
      <c r="B221" s="1">
        <f t="shared" si="15"/>
        <v>42499</v>
      </c>
      <c r="C221" s="13">
        <f t="shared" si="16"/>
        <v>0.4236111111111111</v>
      </c>
      <c r="D221" s="6">
        <f t="shared" si="19"/>
        <v>49.32312672222223</v>
      </c>
      <c r="E221" s="5">
        <f t="shared" si="17"/>
        <v>0.03086725</v>
      </c>
      <c r="F221" s="14">
        <f t="shared" si="18"/>
        <v>0.55758138</v>
      </c>
    </row>
    <row r="222" spans="1:6" ht="13.5">
      <c r="A222" s="9" t="s">
        <v>1176</v>
      </c>
      <c r="B222" s="1">
        <f t="shared" si="15"/>
        <v>42499</v>
      </c>
      <c r="C222" s="13">
        <f t="shared" si="16"/>
        <v>0.4305555555555556</v>
      </c>
      <c r="D222" s="6">
        <f t="shared" si="19"/>
        <v>49.31890502777778</v>
      </c>
      <c r="E222" s="5">
        <f t="shared" si="17"/>
        <v>0.03288558333333333</v>
      </c>
      <c r="F222" s="14">
        <f t="shared" si="18"/>
        <v>0.55756215</v>
      </c>
    </row>
    <row r="223" spans="1:6" ht="13.5">
      <c r="A223" s="9" t="s">
        <v>1177</v>
      </c>
      <c r="B223" s="1">
        <f t="shared" si="15"/>
        <v>42499</v>
      </c>
      <c r="C223" s="13">
        <f t="shared" si="16"/>
        <v>0.4375</v>
      </c>
      <c r="D223" s="6">
        <f t="shared" si="19"/>
        <v>49.31468294444444</v>
      </c>
      <c r="E223" s="5">
        <f t="shared" si="17"/>
        <v>0.034904055555555556</v>
      </c>
      <c r="F223" s="14">
        <f t="shared" si="18"/>
        <v>0.55754298</v>
      </c>
    </row>
    <row r="224" spans="1:6" ht="13.5">
      <c r="A224" s="9" t="s">
        <v>1178</v>
      </c>
      <c r="B224" s="1">
        <f t="shared" si="15"/>
        <v>42499</v>
      </c>
      <c r="C224" s="13">
        <f t="shared" si="16"/>
        <v>0.4444444444444444</v>
      </c>
      <c r="D224" s="6">
        <f t="shared" si="19"/>
        <v>49.3104605</v>
      </c>
      <c r="E224" s="5">
        <f t="shared" si="17"/>
        <v>0.036922666666666666</v>
      </c>
      <c r="F224" s="14">
        <f t="shared" si="18"/>
        <v>0.55752388</v>
      </c>
    </row>
    <row r="225" spans="1:6" ht="13.5">
      <c r="A225" s="9" t="s">
        <v>1179</v>
      </c>
      <c r="B225" s="1">
        <f t="shared" si="15"/>
        <v>42499</v>
      </c>
      <c r="C225" s="13">
        <f t="shared" si="16"/>
        <v>0.4513888888888889</v>
      </c>
      <c r="D225" s="6">
        <f t="shared" si="19"/>
        <v>49.30623769444444</v>
      </c>
      <c r="E225" s="5">
        <f t="shared" si="17"/>
        <v>0.038941416666666666</v>
      </c>
      <c r="F225" s="14">
        <f t="shared" si="18"/>
        <v>0.55750483</v>
      </c>
    </row>
    <row r="226" spans="1:6" ht="13.5">
      <c r="A226" s="9" t="s">
        <v>1180</v>
      </c>
      <c r="B226" s="1">
        <f t="shared" si="15"/>
        <v>42499</v>
      </c>
      <c r="C226" s="13">
        <f t="shared" si="16"/>
        <v>0.4583333333333333</v>
      </c>
      <c r="D226" s="6">
        <f t="shared" si="19"/>
        <v>49.30201452777777</v>
      </c>
      <c r="E226" s="5">
        <f t="shared" si="17"/>
        <v>0.040960277777777776</v>
      </c>
      <c r="F226" s="14">
        <f t="shared" si="18"/>
        <v>0.55748584</v>
      </c>
    </row>
    <row r="227" spans="1:6" ht="13.5">
      <c r="A227" s="9" t="s">
        <v>1181</v>
      </c>
      <c r="B227" s="1">
        <f t="shared" si="15"/>
        <v>42499</v>
      </c>
      <c r="C227" s="13">
        <f t="shared" si="16"/>
        <v>0.46527777777777773</v>
      </c>
      <c r="D227" s="6">
        <f t="shared" si="19"/>
        <v>49.297790972222224</v>
      </c>
      <c r="E227" s="5">
        <f t="shared" si="17"/>
        <v>0.04297925</v>
      </c>
      <c r="F227" s="14">
        <f t="shared" si="18"/>
        <v>0.55746691</v>
      </c>
    </row>
    <row r="228" spans="1:6" ht="13.5">
      <c r="A228" s="9" t="s">
        <v>1182</v>
      </c>
      <c r="B228" s="1">
        <f t="shared" si="15"/>
        <v>42499</v>
      </c>
      <c r="C228" s="13">
        <f t="shared" si="16"/>
        <v>0.47222222222222227</v>
      </c>
      <c r="D228" s="6">
        <f t="shared" si="19"/>
        <v>49.29356708333333</v>
      </c>
      <c r="E228" s="5">
        <f t="shared" si="17"/>
        <v>0.044998361111111114</v>
      </c>
      <c r="F228" s="14">
        <f t="shared" si="18"/>
        <v>0.55744804</v>
      </c>
    </row>
    <row r="229" spans="1:6" ht="13.5">
      <c r="A229" s="9" t="s">
        <v>1183</v>
      </c>
      <c r="B229" s="1">
        <f t="shared" si="15"/>
        <v>42499</v>
      </c>
      <c r="C229" s="13">
        <f t="shared" si="16"/>
        <v>0.4791666666666667</v>
      </c>
      <c r="D229" s="6">
        <f t="shared" si="19"/>
        <v>49.28934283333333</v>
      </c>
      <c r="E229" s="5">
        <f t="shared" si="17"/>
        <v>0.04701761111111111</v>
      </c>
      <c r="F229" s="14">
        <f t="shared" si="18"/>
        <v>0.55742923</v>
      </c>
    </row>
    <row r="230" spans="1:6" ht="13.5">
      <c r="A230" s="9" t="s">
        <v>1184</v>
      </c>
      <c r="B230" s="1">
        <f t="shared" si="15"/>
        <v>42499</v>
      </c>
      <c r="C230" s="13">
        <f t="shared" si="16"/>
        <v>0.4861111111111111</v>
      </c>
      <c r="D230" s="6">
        <f t="shared" si="19"/>
        <v>49.28511822222222</v>
      </c>
      <c r="E230" s="5">
        <f t="shared" si="17"/>
        <v>0.049036972222222225</v>
      </c>
      <c r="F230" s="14">
        <f t="shared" si="18"/>
        <v>0.55741048</v>
      </c>
    </row>
    <row r="231" spans="1:6" ht="13.5">
      <c r="A231" s="9" t="s">
        <v>1185</v>
      </c>
      <c r="B231" s="1">
        <f t="shared" si="15"/>
        <v>42499</v>
      </c>
      <c r="C231" s="13">
        <f t="shared" si="16"/>
        <v>0.4930555555555556</v>
      </c>
      <c r="D231" s="6">
        <f t="shared" si="19"/>
        <v>49.28089327777778</v>
      </c>
      <c r="E231" s="5">
        <f t="shared" si="17"/>
        <v>0.051056444444444446</v>
      </c>
      <c r="F231" s="14">
        <f t="shared" si="18"/>
        <v>0.55739179</v>
      </c>
    </row>
    <row r="232" spans="1:6" ht="13.5">
      <c r="A232" s="9" t="s">
        <v>1186</v>
      </c>
      <c r="B232" s="1">
        <f t="shared" si="15"/>
        <v>42499</v>
      </c>
      <c r="C232" s="13">
        <f t="shared" si="16"/>
        <v>0.5</v>
      </c>
      <c r="D232" s="6">
        <f t="shared" si="19"/>
        <v>49.27666797222222</v>
      </c>
      <c r="E232" s="5">
        <f t="shared" si="17"/>
        <v>0.05307605555555556</v>
      </c>
      <c r="F232" s="14">
        <f t="shared" si="18"/>
        <v>0.55737315</v>
      </c>
    </row>
    <row r="233" spans="1:6" ht="13.5">
      <c r="A233" s="9" t="s">
        <v>1187</v>
      </c>
      <c r="B233" s="1">
        <f t="shared" si="15"/>
        <v>42499</v>
      </c>
      <c r="C233" s="13">
        <f t="shared" si="16"/>
        <v>0.5069444444444444</v>
      </c>
      <c r="D233" s="6">
        <f t="shared" si="19"/>
        <v>49.27244236111111</v>
      </c>
      <c r="E233" s="5">
        <f t="shared" si="17"/>
        <v>0.05509577777777778</v>
      </c>
      <c r="F233" s="14">
        <f t="shared" si="18"/>
        <v>0.55735458</v>
      </c>
    </row>
    <row r="234" spans="1:6" ht="13.5">
      <c r="A234" s="9" t="s">
        <v>1188</v>
      </c>
      <c r="B234" s="1">
        <f t="shared" si="15"/>
        <v>42499</v>
      </c>
      <c r="C234" s="13">
        <f t="shared" si="16"/>
        <v>0.513888888888889</v>
      </c>
      <c r="D234" s="6">
        <f t="shared" si="19"/>
        <v>49.26821638888889</v>
      </c>
      <c r="E234" s="5">
        <f t="shared" si="17"/>
        <v>0.05711561111111112</v>
      </c>
      <c r="F234" s="14">
        <f t="shared" si="18"/>
        <v>0.55733607</v>
      </c>
    </row>
    <row r="235" spans="1:6" ht="13.5">
      <c r="A235" s="9" t="s">
        <v>1189</v>
      </c>
      <c r="B235" s="1">
        <f t="shared" si="15"/>
        <v>42499</v>
      </c>
      <c r="C235" s="13">
        <f t="shared" si="16"/>
        <v>0.5208333333333334</v>
      </c>
      <c r="D235" s="6">
        <f t="shared" si="19"/>
        <v>49.26399008333333</v>
      </c>
      <c r="E235" s="5">
        <f t="shared" si="17"/>
        <v>0.05913558333333334</v>
      </c>
      <c r="F235" s="14">
        <f t="shared" si="18"/>
        <v>0.55731761</v>
      </c>
    </row>
    <row r="236" spans="1:6" ht="13.5">
      <c r="A236" s="9" t="s">
        <v>1190</v>
      </c>
      <c r="B236" s="1">
        <f t="shared" si="15"/>
        <v>42499</v>
      </c>
      <c r="C236" s="13">
        <f t="shared" si="16"/>
        <v>0.5277777777777778</v>
      </c>
      <c r="D236" s="6">
        <f t="shared" si="19"/>
        <v>49.259763444444445</v>
      </c>
      <c r="E236" s="5">
        <f t="shared" si="17"/>
        <v>0.06115566666666667</v>
      </c>
      <c r="F236" s="14">
        <f t="shared" si="18"/>
        <v>0.55729922</v>
      </c>
    </row>
    <row r="237" spans="1:6" ht="13.5">
      <c r="A237" s="9" t="s">
        <v>1191</v>
      </c>
      <c r="B237" s="1">
        <f t="shared" si="15"/>
        <v>42499</v>
      </c>
      <c r="C237" s="13">
        <f t="shared" si="16"/>
        <v>0.5347222222222222</v>
      </c>
      <c r="D237" s="6">
        <f t="shared" si="19"/>
        <v>49.255536472222225</v>
      </c>
      <c r="E237" s="5">
        <f t="shared" si="17"/>
        <v>0.06317586111111112</v>
      </c>
      <c r="F237" s="14">
        <f t="shared" si="18"/>
        <v>0.55728088</v>
      </c>
    </row>
    <row r="238" spans="1:6" ht="13.5">
      <c r="A238" s="9" t="s">
        <v>1192</v>
      </c>
      <c r="B238" s="1">
        <f t="shared" si="15"/>
        <v>42499</v>
      </c>
      <c r="C238" s="13">
        <f t="shared" si="16"/>
        <v>0.5416666666666666</v>
      </c>
      <c r="D238" s="6">
        <f t="shared" si="19"/>
        <v>49.251309194444445</v>
      </c>
      <c r="E238" s="5">
        <f t="shared" si="17"/>
        <v>0.06519619444444445</v>
      </c>
      <c r="F238" s="14">
        <f t="shared" si="18"/>
        <v>0.55726261</v>
      </c>
    </row>
    <row r="239" spans="1:6" ht="13.5">
      <c r="A239" s="9" t="s">
        <v>1193</v>
      </c>
      <c r="B239" s="1">
        <f t="shared" si="15"/>
        <v>42499</v>
      </c>
      <c r="C239" s="13">
        <f t="shared" si="16"/>
        <v>0.548611111111111</v>
      </c>
      <c r="D239" s="6">
        <f t="shared" si="19"/>
        <v>49.24708158333333</v>
      </c>
      <c r="E239" s="5">
        <f t="shared" si="17"/>
        <v>0.06721661111111112</v>
      </c>
      <c r="F239" s="14">
        <f t="shared" si="18"/>
        <v>0.55724439</v>
      </c>
    </row>
    <row r="240" spans="1:6" ht="13.5">
      <c r="A240" s="9" t="s">
        <v>1218</v>
      </c>
      <c r="B240" s="1">
        <f t="shared" si="15"/>
        <v>42499</v>
      </c>
      <c r="C240" s="13">
        <f t="shared" si="16"/>
        <v>0.5555555555555556</v>
      </c>
      <c r="D240" s="6">
        <f t="shared" si="19"/>
        <v>49.24285366666667</v>
      </c>
      <c r="E240" s="5">
        <f t="shared" si="17"/>
        <v>0.06923716666666667</v>
      </c>
      <c r="F240" s="14">
        <f t="shared" si="18"/>
        <v>0.55722623</v>
      </c>
    </row>
    <row r="241" spans="1:6" ht="13.5">
      <c r="A241" s="9" t="s">
        <v>1219</v>
      </c>
      <c r="B241" s="1">
        <f t="shared" si="15"/>
        <v>42499</v>
      </c>
      <c r="C241" s="13">
        <f t="shared" si="16"/>
        <v>0.5625</v>
      </c>
      <c r="D241" s="6">
        <f t="shared" si="19"/>
        <v>49.238625444444445</v>
      </c>
      <c r="E241" s="5">
        <f t="shared" si="17"/>
        <v>0.07125780555555555</v>
      </c>
      <c r="F241" s="14">
        <f t="shared" si="18"/>
        <v>0.55720814</v>
      </c>
    </row>
    <row r="242" spans="1:6" ht="13.5">
      <c r="A242" s="9" t="s">
        <v>1220</v>
      </c>
      <c r="B242" s="1">
        <f t="shared" si="15"/>
        <v>42499</v>
      </c>
      <c r="C242" s="13">
        <f t="shared" si="16"/>
        <v>0.5694444444444444</v>
      </c>
      <c r="D242" s="6">
        <f t="shared" si="19"/>
        <v>49.23439691666667</v>
      </c>
      <c r="E242" s="5">
        <f t="shared" si="17"/>
        <v>0.07327858333333333</v>
      </c>
      <c r="F242" s="14">
        <f t="shared" si="18"/>
        <v>0.5571901</v>
      </c>
    </row>
    <row r="243" spans="1:6" ht="13.5">
      <c r="A243" s="9" t="s">
        <v>1221</v>
      </c>
      <c r="B243" s="1">
        <f t="shared" si="15"/>
        <v>42499</v>
      </c>
      <c r="C243" s="13">
        <f t="shared" si="16"/>
        <v>0.576388888888889</v>
      </c>
      <c r="D243" s="6">
        <f t="shared" si="19"/>
        <v>49.23016808333333</v>
      </c>
      <c r="E243" s="5">
        <f t="shared" si="17"/>
        <v>0.07529947222222222</v>
      </c>
      <c r="F243" s="14">
        <f t="shared" si="18"/>
        <v>0.55717212</v>
      </c>
    </row>
    <row r="244" spans="1:6" ht="13.5">
      <c r="A244" s="9" t="s">
        <v>1222</v>
      </c>
      <c r="B244" s="1">
        <f t="shared" si="15"/>
        <v>42499</v>
      </c>
      <c r="C244" s="13">
        <f t="shared" si="16"/>
        <v>0.5833333333333334</v>
      </c>
      <c r="D244" s="6">
        <f t="shared" si="19"/>
        <v>49.225938944444444</v>
      </c>
      <c r="E244" s="5">
        <f t="shared" si="17"/>
        <v>0.07732044444444444</v>
      </c>
      <c r="F244" s="14">
        <f t="shared" si="18"/>
        <v>0.5571542</v>
      </c>
    </row>
    <row r="245" spans="1:6" ht="13.5">
      <c r="A245" s="9" t="s">
        <v>1223</v>
      </c>
      <c r="B245" s="1">
        <f t="shared" si="15"/>
        <v>42499</v>
      </c>
      <c r="C245" s="13">
        <f t="shared" si="16"/>
        <v>0.5902777777777778</v>
      </c>
      <c r="D245" s="6">
        <f t="shared" si="19"/>
        <v>49.2217095</v>
      </c>
      <c r="E245" s="5">
        <f t="shared" si="17"/>
        <v>0.07934155555555555</v>
      </c>
      <c r="F245" s="14">
        <f t="shared" si="18"/>
        <v>0.55713634</v>
      </c>
    </row>
    <row r="246" spans="1:6" ht="13.5">
      <c r="A246" s="9" t="s">
        <v>1224</v>
      </c>
      <c r="B246" s="1">
        <f t="shared" si="15"/>
        <v>42499</v>
      </c>
      <c r="C246" s="13">
        <f t="shared" si="16"/>
        <v>0.5972222222222222</v>
      </c>
      <c r="D246" s="6">
        <f t="shared" si="19"/>
        <v>49.21747977777778</v>
      </c>
      <c r="E246" s="5">
        <f t="shared" si="17"/>
        <v>0.08136275</v>
      </c>
      <c r="F246" s="14">
        <f t="shared" si="18"/>
        <v>0.55711854</v>
      </c>
    </row>
    <row r="247" spans="1:6" ht="13.5">
      <c r="A247" s="9" t="s">
        <v>1232</v>
      </c>
      <c r="B247" s="1">
        <f t="shared" si="15"/>
        <v>42499</v>
      </c>
      <c r="C247" s="13">
        <f t="shared" si="16"/>
        <v>0.6041666666666666</v>
      </c>
      <c r="D247" s="6">
        <f t="shared" si="19"/>
        <v>49.21324975</v>
      </c>
      <c r="E247" s="5">
        <f t="shared" si="17"/>
        <v>0.08338408333333333</v>
      </c>
      <c r="F247" s="14">
        <f t="shared" si="18"/>
        <v>0.55710079</v>
      </c>
    </row>
    <row r="248" spans="1:6" ht="13.5">
      <c r="A248" s="9" t="s">
        <v>1233</v>
      </c>
      <c r="B248" s="1">
        <f t="shared" si="15"/>
        <v>42499</v>
      </c>
      <c r="C248" s="13">
        <f t="shared" si="16"/>
        <v>0.611111111111111</v>
      </c>
      <c r="D248" s="6">
        <f t="shared" si="19"/>
        <v>49.20901944444445</v>
      </c>
      <c r="E248" s="5">
        <f t="shared" si="17"/>
        <v>0.0854055</v>
      </c>
      <c r="F248" s="14">
        <f t="shared" si="18"/>
        <v>0.55708311</v>
      </c>
    </row>
    <row r="249" spans="1:6" ht="13.5">
      <c r="A249" s="9" t="s">
        <v>1234</v>
      </c>
      <c r="B249" s="1">
        <f t="shared" si="15"/>
        <v>42499</v>
      </c>
      <c r="C249" s="13">
        <f t="shared" si="16"/>
        <v>0.6180555555555556</v>
      </c>
      <c r="D249" s="6">
        <f t="shared" si="19"/>
        <v>49.20478886111111</v>
      </c>
      <c r="E249" s="5">
        <f t="shared" si="17"/>
        <v>0.08742702777777778</v>
      </c>
      <c r="F249" s="14">
        <f t="shared" si="18"/>
        <v>0.55706549</v>
      </c>
    </row>
    <row r="250" spans="1:6" ht="13.5">
      <c r="A250" s="9" t="s">
        <v>1235</v>
      </c>
      <c r="B250" s="1">
        <f t="shared" si="15"/>
        <v>42499</v>
      </c>
      <c r="C250" s="13">
        <f t="shared" si="16"/>
        <v>0.625</v>
      </c>
      <c r="D250" s="6">
        <f t="shared" si="19"/>
        <v>49.20055797222223</v>
      </c>
      <c r="E250" s="5">
        <f t="shared" si="17"/>
        <v>0.08944866666666666</v>
      </c>
      <c r="F250" s="14">
        <f t="shared" si="18"/>
        <v>0.55704792</v>
      </c>
    </row>
    <row r="251" spans="1:6" ht="13.5">
      <c r="A251" s="9" t="s">
        <v>1236</v>
      </c>
      <c r="B251" s="1">
        <f t="shared" si="15"/>
        <v>42499</v>
      </c>
      <c r="C251" s="13">
        <f t="shared" si="16"/>
        <v>0.6319444444444444</v>
      </c>
      <c r="D251" s="6">
        <f t="shared" si="19"/>
        <v>49.19632683333333</v>
      </c>
      <c r="E251" s="5">
        <f t="shared" si="17"/>
        <v>0.09147038888888888</v>
      </c>
      <c r="F251" s="14">
        <f t="shared" si="18"/>
        <v>0.55703042</v>
      </c>
    </row>
    <row r="252" spans="1:6" ht="13.5">
      <c r="A252" s="9" t="s">
        <v>1237</v>
      </c>
      <c r="B252" s="1">
        <f t="shared" si="15"/>
        <v>42499</v>
      </c>
      <c r="C252" s="13">
        <f t="shared" si="16"/>
        <v>0.638888888888889</v>
      </c>
      <c r="D252" s="6">
        <f t="shared" si="19"/>
        <v>49.19209544444444</v>
      </c>
      <c r="E252" s="5">
        <f t="shared" si="17"/>
        <v>0.09349222222222221</v>
      </c>
      <c r="F252" s="14">
        <f t="shared" si="18"/>
        <v>0.55701297</v>
      </c>
    </row>
    <row r="253" spans="1:6" ht="13.5">
      <c r="A253" s="9" t="s">
        <v>1238</v>
      </c>
      <c r="B253" s="1">
        <f t="shared" si="15"/>
        <v>42499</v>
      </c>
      <c r="C253" s="13">
        <f t="shared" si="16"/>
        <v>0.6458333333333334</v>
      </c>
      <c r="D253" s="6">
        <f t="shared" si="19"/>
        <v>49.18786375</v>
      </c>
      <c r="E253" s="5">
        <f t="shared" si="17"/>
        <v>0.09551416666666666</v>
      </c>
      <c r="F253" s="14">
        <f t="shared" si="18"/>
        <v>0.55699559</v>
      </c>
    </row>
    <row r="254" spans="1:6" ht="13.5">
      <c r="A254" s="9" t="s">
        <v>1239</v>
      </c>
      <c r="B254" s="1">
        <f t="shared" si="15"/>
        <v>42499</v>
      </c>
      <c r="C254" s="13">
        <f t="shared" si="16"/>
        <v>0.6527777777777778</v>
      </c>
      <c r="D254" s="6">
        <f t="shared" si="19"/>
        <v>49.18363180555555</v>
      </c>
      <c r="E254" s="5">
        <f t="shared" si="17"/>
        <v>0.09753622222222222</v>
      </c>
      <c r="F254" s="14">
        <f t="shared" si="18"/>
        <v>0.55697826</v>
      </c>
    </row>
    <row r="255" spans="1:6" ht="13.5">
      <c r="A255" s="9" t="s">
        <v>1240</v>
      </c>
      <c r="B255" s="1">
        <f t="shared" si="15"/>
        <v>42499</v>
      </c>
      <c r="C255" s="13">
        <f t="shared" si="16"/>
        <v>0.6597222222222222</v>
      </c>
      <c r="D255" s="6">
        <f t="shared" si="19"/>
        <v>49.17939961111111</v>
      </c>
      <c r="E255" s="5">
        <f t="shared" si="17"/>
        <v>0.0995583611111111</v>
      </c>
      <c r="F255" s="14">
        <f t="shared" si="18"/>
        <v>0.55696099</v>
      </c>
    </row>
    <row r="256" spans="1:6" ht="13.5">
      <c r="A256" s="9" t="s">
        <v>1241</v>
      </c>
      <c r="B256" s="1">
        <f t="shared" si="15"/>
        <v>42499</v>
      </c>
      <c r="C256" s="13">
        <f t="shared" si="16"/>
        <v>0.6666666666666666</v>
      </c>
      <c r="D256" s="6">
        <f t="shared" si="19"/>
        <v>49.17516713888889</v>
      </c>
      <c r="E256" s="5">
        <f t="shared" si="17"/>
        <v>0.10158058333333334</v>
      </c>
      <c r="F256" s="14">
        <f t="shared" si="18"/>
        <v>0.55694379</v>
      </c>
    </row>
    <row r="257" spans="1:6" ht="13.5">
      <c r="A257" s="9" t="s">
        <v>1242</v>
      </c>
      <c r="B257" s="1">
        <f t="shared" si="15"/>
        <v>42499</v>
      </c>
      <c r="C257" s="13">
        <f t="shared" si="16"/>
        <v>0.6736111111111112</v>
      </c>
      <c r="D257" s="6">
        <f t="shared" si="19"/>
        <v>49.17093441666666</v>
      </c>
      <c r="E257" s="5">
        <f t="shared" si="17"/>
        <v>0.10360294444444446</v>
      </c>
      <c r="F257" s="14">
        <f t="shared" si="18"/>
        <v>0.55692664</v>
      </c>
    </row>
    <row r="258" spans="1:6" ht="13.5">
      <c r="A258" s="9" t="s">
        <v>1243</v>
      </c>
      <c r="B258" s="1">
        <f t="shared" si="15"/>
        <v>42499</v>
      </c>
      <c r="C258" s="13">
        <f t="shared" si="16"/>
        <v>0.6805555555555555</v>
      </c>
      <c r="D258" s="6">
        <f t="shared" si="19"/>
        <v>49.16670144444444</v>
      </c>
      <c r="E258" s="5">
        <f t="shared" si="17"/>
        <v>0.10562536111111112</v>
      </c>
      <c r="F258" s="14">
        <f t="shared" si="18"/>
        <v>0.55690955</v>
      </c>
    </row>
    <row r="259" spans="1:6" ht="13.5">
      <c r="A259" s="9" t="s">
        <v>1244</v>
      </c>
      <c r="B259" s="1">
        <f t="shared" si="15"/>
        <v>42499</v>
      </c>
      <c r="C259" s="13">
        <f t="shared" si="16"/>
        <v>0.6875</v>
      </c>
      <c r="D259" s="6">
        <f t="shared" si="19"/>
        <v>49.162468249999996</v>
      </c>
      <c r="E259" s="5">
        <f t="shared" si="17"/>
        <v>0.10764788888888889</v>
      </c>
      <c r="F259" s="14">
        <f t="shared" si="18"/>
        <v>0.55689252</v>
      </c>
    </row>
    <row r="260" spans="1:6" ht="13.5">
      <c r="A260" s="9" t="s">
        <v>1245</v>
      </c>
      <c r="B260" s="1">
        <f t="shared" si="15"/>
        <v>42499</v>
      </c>
      <c r="C260" s="13">
        <f t="shared" si="16"/>
        <v>0.6944444444444445</v>
      </c>
      <c r="D260" s="6">
        <f t="shared" si="19"/>
        <v>49.15823480555555</v>
      </c>
      <c r="E260" s="5">
        <f t="shared" si="17"/>
        <v>0.10967052777777778</v>
      </c>
      <c r="F260" s="14">
        <f t="shared" si="18"/>
        <v>0.55687555</v>
      </c>
    </row>
    <row r="261" spans="1:6" ht="13.5">
      <c r="A261" s="9" t="s">
        <v>1246</v>
      </c>
      <c r="B261" s="1">
        <f t="shared" si="15"/>
        <v>42499</v>
      </c>
      <c r="C261" s="13">
        <f t="shared" si="16"/>
        <v>0.7013888888888888</v>
      </c>
      <c r="D261" s="6">
        <f t="shared" si="19"/>
        <v>49.15400111111111</v>
      </c>
      <c r="E261" s="5">
        <f t="shared" si="17"/>
        <v>0.11169325000000001</v>
      </c>
      <c r="F261" s="14">
        <f t="shared" si="18"/>
        <v>0.55685863</v>
      </c>
    </row>
    <row r="262" spans="1:6" ht="13.5">
      <c r="A262" s="9" t="s">
        <v>1247</v>
      </c>
      <c r="B262" s="1">
        <f t="shared" si="15"/>
        <v>42499</v>
      </c>
      <c r="C262" s="13">
        <f t="shared" si="16"/>
        <v>0.7083333333333334</v>
      </c>
      <c r="D262" s="6">
        <f t="shared" si="19"/>
        <v>49.14976716666666</v>
      </c>
      <c r="E262" s="5">
        <f t="shared" si="17"/>
        <v>0.11371605555555556</v>
      </c>
      <c r="F262" s="14">
        <f t="shared" si="18"/>
        <v>0.55684178</v>
      </c>
    </row>
    <row r="263" spans="1:6" ht="13.5">
      <c r="A263" s="9" t="s">
        <v>1248</v>
      </c>
      <c r="B263" s="1">
        <f t="shared" si="15"/>
        <v>42499</v>
      </c>
      <c r="C263" s="13">
        <f t="shared" si="16"/>
        <v>0.7152777777777778</v>
      </c>
      <c r="D263" s="6">
        <f t="shared" si="19"/>
        <v>49.14553302777778</v>
      </c>
      <c r="E263" s="5">
        <f t="shared" si="17"/>
        <v>0.11573897222222224</v>
      </c>
      <c r="F263" s="14">
        <f t="shared" si="18"/>
        <v>0.55682499</v>
      </c>
    </row>
    <row r="264" spans="1:6" ht="13.5">
      <c r="A264" s="9" t="s">
        <v>1249</v>
      </c>
      <c r="B264" s="1">
        <f t="shared" si="15"/>
        <v>42499</v>
      </c>
      <c r="C264" s="13">
        <f t="shared" si="16"/>
        <v>0.7222222222222222</v>
      </c>
      <c r="D264" s="6">
        <f t="shared" si="19"/>
        <v>49.14129863888889</v>
      </c>
      <c r="E264" s="5">
        <f t="shared" si="17"/>
        <v>0.11776197222222222</v>
      </c>
      <c r="F264" s="14">
        <f t="shared" si="18"/>
        <v>0.55680825</v>
      </c>
    </row>
    <row r="265" spans="1:6" ht="13.5">
      <c r="A265" s="9" t="s">
        <v>1250</v>
      </c>
      <c r="B265" s="1">
        <f t="shared" si="15"/>
        <v>42499</v>
      </c>
      <c r="C265" s="13">
        <f t="shared" si="16"/>
        <v>0.7291666666666666</v>
      </c>
      <c r="D265" s="6">
        <f t="shared" si="19"/>
        <v>49.137064027777775</v>
      </c>
      <c r="E265" s="5">
        <f t="shared" si="17"/>
        <v>0.11978505555555556</v>
      </c>
      <c r="F265" s="14">
        <f t="shared" si="18"/>
        <v>0.55679158</v>
      </c>
    </row>
    <row r="266" spans="1:6" ht="13.5">
      <c r="A266" s="9" t="s">
        <v>1251</v>
      </c>
      <c r="B266" s="1">
        <f t="shared" si="15"/>
        <v>42499</v>
      </c>
      <c r="C266" s="13">
        <f t="shared" si="16"/>
        <v>0.7361111111111112</v>
      </c>
      <c r="D266" s="6">
        <f t="shared" si="19"/>
        <v>49.13282919444445</v>
      </c>
      <c r="E266" s="5">
        <f t="shared" si="17"/>
        <v>0.12180825</v>
      </c>
      <c r="F266" s="14">
        <f t="shared" si="18"/>
        <v>0.55677496</v>
      </c>
    </row>
    <row r="267" spans="1:6" ht="13.5">
      <c r="A267" s="9" t="s">
        <v>1252</v>
      </c>
      <c r="B267" s="1">
        <f t="shared" si="15"/>
        <v>42499</v>
      </c>
      <c r="C267" s="13">
        <f t="shared" si="16"/>
        <v>0.7430555555555555</v>
      </c>
      <c r="D267" s="6">
        <f t="shared" si="19"/>
        <v>49.128594138888886</v>
      </c>
      <c r="E267" s="5">
        <f t="shared" si="17"/>
        <v>0.1238315</v>
      </c>
      <c r="F267" s="14">
        <f t="shared" si="18"/>
        <v>0.55675841</v>
      </c>
    </row>
    <row r="268" spans="1:6" ht="13.5">
      <c r="A268" s="9" t="s">
        <v>1253</v>
      </c>
      <c r="B268" s="1">
        <f t="shared" si="15"/>
        <v>42499</v>
      </c>
      <c r="C268" s="13">
        <f t="shared" si="16"/>
        <v>0.75</v>
      </c>
      <c r="D268" s="6">
        <f t="shared" si="19"/>
        <v>49.12435888888889</v>
      </c>
      <c r="E268" s="5">
        <f t="shared" si="17"/>
        <v>0.1258548611111111</v>
      </c>
      <c r="F268" s="14">
        <f t="shared" si="18"/>
        <v>0.55674191</v>
      </c>
    </row>
    <row r="269" spans="1:6" ht="13.5">
      <c r="A269" s="9" t="s">
        <v>1254</v>
      </c>
      <c r="B269" s="1">
        <f t="shared" si="15"/>
        <v>42499</v>
      </c>
      <c r="C269" s="13">
        <f t="shared" si="16"/>
        <v>0.7569444444444445</v>
      </c>
      <c r="D269" s="6">
        <f t="shared" si="19"/>
        <v>49.120123416666665</v>
      </c>
      <c r="E269" s="5">
        <f t="shared" si="17"/>
        <v>0.12787830555555557</v>
      </c>
      <c r="F269" s="14">
        <f t="shared" si="18"/>
        <v>0.55672547</v>
      </c>
    </row>
    <row r="270" spans="1:6" ht="13.5">
      <c r="A270" s="9" t="s">
        <v>1255</v>
      </c>
      <c r="B270" s="1">
        <f t="shared" si="15"/>
        <v>42499</v>
      </c>
      <c r="C270" s="13">
        <f t="shared" si="16"/>
        <v>0.7638888888888888</v>
      </c>
      <c r="D270" s="6">
        <f t="shared" si="19"/>
        <v>49.115887722222226</v>
      </c>
      <c r="E270" s="5">
        <f t="shared" si="17"/>
        <v>0.12990183333333333</v>
      </c>
      <c r="F270" s="14">
        <f t="shared" si="18"/>
        <v>0.55670909</v>
      </c>
    </row>
    <row r="271" spans="1:6" ht="13.5">
      <c r="A271" s="9" t="s">
        <v>1256</v>
      </c>
      <c r="B271" s="1">
        <f t="shared" si="15"/>
        <v>42499</v>
      </c>
      <c r="C271" s="13">
        <f t="shared" si="16"/>
        <v>0.7708333333333334</v>
      </c>
      <c r="D271" s="6">
        <f t="shared" si="19"/>
        <v>49.11165186111111</v>
      </c>
      <c r="E271" s="5">
        <f t="shared" si="17"/>
        <v>0.13192544444444446</v>
      </c>
      <c r="F271" s="14">
        <f t="shared" si="18"/>
        <v>0.55669277</v>
      </c>
    </row>
    <row r="272" spans="1:6" ht="13.5">
      <c r="A272" s="9" t="s">
        <v>1257</v>
      </c>
      <c r="B272" s="1">
        <f aca="true" t="shared" si="20" ref="B272:B335">DATE(FIXED(MID(A272,9,4)),FIXED(MID(A272,4,3)),FIXED(MID(A272,1,3)))</f>
        <v>42499</v>
      </c>
      <c r="C272" s="13">
        <f aca="true" t="shared" si="21" ref="C272:C335">(VALUE(MID(A272,14,2))+VALUE(MID(A272,17,2))/60+VALUE(MID(A272,20,5))/3660)/24</f>
        <v>0.7777777777777778</v>
      </c>
      <c r="D272" s="6">
        <f t="shared" si="19"/>
        <v>49.10741577777778</v>
      </c>
      <c r="E272" s="5">
        <f aca="true" t="shared" si="22" ref="E272:E335">-((VALUE(MID(A272,44,2))+VALUE(MID(A272,47,2))/60+VALUE(MID(A272,50,7))/3600)*(IF(MID(A272,43,1)="-",-1,1)))</f>
        <v>0.13394913888888887</v>
      </c>
      <c r="F272" s="14">
        <f aca="true" t="shared" si="23" ref="F272:F335">VALUE(MID(A272,60,11))</f>
        <v>0.55667651</v>
      </c>
    </row>
    <row r="273" spans="1:6" ht="13.5">
      <c r="A273" s="9" t="s">
        <v>1258</v>
      </c>
      <c r="B273" s="1">
        <f t="shared" si="20"/>
        <v>42499</v>
      </c>
      <c r="C273" s="13">
        <f t="shared" si="21"/>
        <v>0.7847222222222222</v>
      </c>
      <c r="D273" s="6">
        <f aca="true" t="shared" si="24" ref="D273:D336">VALUE(MID(A273,27,3))+VALUE(MID(A273,31,2))/60+VALUE(MID(A273,34,7))/3600</f>
        <v>49.1031795</v>
      </c>
      <c r="E273" s="5">
        <f t="shared" si="22"/>
        <v>0.13597291666666667</v>
      </c>
      <c r="F273" s="14">
        <f t="shared" si="23"/>
        <v>0.55666031</v>
      </c>
    </row>
    <row r="274" spans="1:6" ht="13.5">
      <c r="A274" s="9" t="s">
        <v>1259</v>
      </c>
      <c r="B274" s="1">
        <f t="shared" si="20"/>
        <v>42499</v>
      </c>
      <c r="C274" s="13">
        <f t="shared" si="21"/>
        <v>0.7916666666666666</v>
      </c>
      <c r="D274" s="6">
        <f t="shared" si="24"/>
        <v>49.09894302777778</v>
      </c>
      <c r="E274" s="5">
        <f t="shared" si="22"/>
        <v>0.13799677777777777</v>
      </c>
      <c r="F274" s="14">
        <f t="shared" si="23"/>
        <v>0.55664417</v>
      </c>
    </row>
    <row r="275" spans="1:6" ht="13.5">
      <c r="A275" s="9" t="s">
        <v>1260</v>
      </c>
      <c r="B275" s="1">
        <f t="shared" si="20"/>
        <v>42499</v>
      </c>
      <c r="C275" s="13">
        <f t="shared" si="21"/>
        <v>0.7986111111111112</v>
      </c>
      <c r="D275" s="6">
        <f t="shared" si="24"/>
        <v>49.09470638888889</v>
      </c>
      <c r="E275" s="5">
        <f t="shared" si="22"/>
        <v>0.14002072222222223</v>
      </c>
      <c r="F275" s="14">
        <f t="shared" si="23"/>
        <v>0.55662809</v>
      </c>
    </row>
    <row r="276" spans="1:6" ht="13.5">
      <c r="A276" s="9" t="s">
        <v>1261</v>
      </c>
      <c r="B276" s="1">
        <f t="shared" si="20"/>
        <v>42499</v>
      </c>
      <c r="C276" s="13">
        <f t="shared" si="21"/>
        <v>0.8055555555555555</v>
      </c>
      <c r="D276" s="6">
        <f t="shared" si="24"/>
        <v>49.09046952777778</v>
      </c>
      <c r="E276" s="5">
        <f t="shared" si="22"/>
        <v>0.14204475</v>
      </c>
      <c r="F276" s="14">
        <f t="shared" si="23"/>
        <v>0.55661206</v>
      </c>
    </row>
    <row r="277" spans="1:6" ht="13.5">
      <c r="A277" s="9" t="s">
        <v>1262</v>
      </c>
      <c r="B277" s="1">
        <f t="shared" si="20"/>
        <v>42499</v>
      </c>
      <c r="C277" s="13">
        <f t="shared" si="21"/>
        <v>0.8125</v>
      </c>
      <c r="D277" s="6">
        <f t="shared" si="24"/>
        <v>49.08623252777778</v>
      </c>
      <c r="E277" s="5">
        <f t="shared" si="22"/>
        <v>0.1440688611111111</v>
      </c>
      <c r="F277" s="14">
        <f t="shared" si="23"/>
        <v>0.5565961</v>
      </c>
    </row>
    <row r="278" spans="1:6" ht="13.5">
      <c r="A278" s="9" t="s">
        <v>1263</v>
      </c>
      <c r="B278" s="1">
        <f t="shared" si="20"/>
        <v>42499</v>
      </c>
      <c r="C278" s="13">
        <f t="shared" si="21"/>
        <v>0.8194444444444445</v>
      </c>
      <c r="D278" s="6">
        <f t="shared" si="24"/>
        <v>49.08199533333334</v>
      </c>
      <c r="E278" s="5">
        <f t="shared" si="22"/>
        <v>0.14609302777777777</v>
      </c>
      <c r="F278" s="14">
        <f t="shared" si="23"/>
        <v>0.55658019</v>
      </c>
    </row>
    <row r="279" spans="1:6" ht="13.5">
      <c r="A279" s="9" t="s">
        <v>1264</v>
      </c>
      <c r="B279" s="1">
        <f t="shared" si="20"/>
        <v>42499</v>
      </c>
      <c r="C279" s="13">
        <f t="shared" si="21"/>
        <v>0.8263888888888888</v>
      </c>
      <c r="D279" s="6">
        <f t="shared" si="24"/>
        <v>49.07775794444445</v>
      </c>
      <c r="E279" s="5">
        <f t="shared" si="22"/>
        <v>0.14811727777777778</v>
      </c>
      <c r="F279" s="14">
        <f t="shared" si="23"/>
        <v>0.55656435</v>
      </c>
    </row>
    <row r="280" spans="1:6" ht="13.5">
      <c r="A280" s="9" t="s">
        <v>1265</v>
      </c>
      <c r="B280" s="1">
        <f t="shared" si="20"/>
        <v>42499</v>
      </c>
      <c r="C280" s="13">
        <f t="shared" si="21"/>
        <v>0.8333333333333334</v>
      </c>
      <c r="D280" s="6">
        <f t="shared" si="24"/>
        <v>49.07352041666667</v>
      </c>
      <c r="E280" s="5">
        <f t="shared" si="22"/>
        <v>0.1501416111111111</v>
      </c>
      <c r="F280" s="14">
        <f t="shared" si="23"/>
        <v>0.55654856</v>
      </c>
    </row>
    <row r="281" spans="1:6" ht="13.5">
      <c r="A281" s="9" t="s">
        <v>1266</v>
      </c>
      <c r="B281" s="1">
        <f t="shared" si="20"/>
        <v>42499</v>
      </c>
      <c r="C281" s="13">
        <f t="shared" si="21"/>
        <v>0.8402777777777778</v>
      </c>
      <c r="D281" s="6">
        <f t="shared" si="24"/>
        <v>49.069282722222226</v>
      </c>
      <c r="E281" s="5">
        <f t="shared" si="22"/>
        <v>0.15216602777777777</v>
      </c>
      <c r="F281" s="14">
        <f t="shared" si="23"/>
        <v>0.55653283</v>
      </c>
    </row>
    <row r="282" spans="1:6" ht="13.5">
      <c r="A282" s="9" t="s">
        <v>1267</v>
      </c>
      <c r="B282" s="1">
        <f t="shared" si="20"/>
        <v>42499</v>
      </c>
      <c r="C282" s="13">
        <f t="shared" si="21"/>
        <v>0.8472222222222222</v>
      </c>
      <c r="D282" s="6">
        <f t="shared" si="24"/>
        <v>49.06504483333333</v>
      </c>
      <c r="E282" s="5">
        <f t="shared" si="22"/>
        <v>0.1541905</v>
      </c>
      <c r="F282" s="14">
        <f t="shared" si="23"/>
        <v>0.55651716</v>
      </c>
    </row>
    <row r="283" spans="1:6" ht="13.5">
      <c r="A283" s="9" t="s">
        <v>1268</v>
      </c>
      <c r="B283" s="1">
        <f t="shared" si="20"/>
        <v>42499</v>
      </c>
      <c r="C283" s="13">
        <f t="shared" si="21"/>
        <v>0.8541666666666666</v>
      </c>
      <c r="D283" s="6">
        <f t="shared" si="24"/>
        <v>49.06080680555555</v>
      </c>
      <c r="E283" s="5">
        <f t="shared" si="22"/>
        <v>0.15621508333333334</v>
      </c>
      <c r="F283" s="14">
        <f t="shared" si="23"/>
        <v>0.55650155</v>
      </c>
    </row>
    <row r="284" spans="1:6" ht="13.5">
      <c r="A284" s="9" t="s">
        <v>1269</v>
      </c>
      <c r="B284" s="1">
        <f t="shared" si="20"/>
        <v>42499</v>
      </c>
      <c r="C284" s="13">
        <f t="shared" si="21"/>
        <v>0.8611111111111112</v>
      </c>
      <c r="D284" s="6">
        <f t="shared" si="24"/>
        <v>49.05656863888888</v>
      </c>
      <c r="E284" s="5">
        <f t="shared" si="22"/>
        <v>0.15823969444444444</v>
      </c>
      <c r="F284" s="14">
        <f t="shared" si="23"/>
        <v>0.556486</v>
      </c>
    </row>
    <row r="285" spans="1:6" ht="13.5">
      <c r="A285" s="9" t="s">
        <v>1270</v>
      </c>
      <c r="B285" s="1">
        <f t="shared" si="20"/>
        <v>42499</v>
      </c>
      <c r="C285" s="13">
        <f t="shared" si="21"/>
        <v>0.8680555555555555</v>
      </c>
      <c r="D285" s="6">
        <f t="shared" si="24"/>
        <v>49.05233030555555</v>
      </c>
      <c r="E285" s="5">
        <f t="shared" si="22"/>
        <v>0.16026441666666666</v>
      </c>
      <c r="F285" s="14">
        <f t="shared" si="23"/>
        <v>0.55647051</v>
      </c>
    </row>
    <row r="286" spans="1:6" ht="13.5">
      <c r="A286" s="9" t="s">
        <v>1271</v>
      </c>
      <c r="B286" s="1">
        <f t="shared" si="20"/>
        <v>42499</v>
      </c>
      <c r="C286" s="13">
        <f t="shared" si="21"/>
        <v>0.875</v>
      </c>
      <c r="D286" s="6">
        <f t="shared" si="24"/>
        <v>49.04809183333333</v>
      </c>
      <c r="E286" s="5">
        <f t="shared" si="22"/>
        <v>0.16228916666666665</v>
      </c>
      <c r="F286" s="14">
        <f t="shared" si="23"/>
        <v>0.55645508</v>
      </c>
    </row>
    <row r="287" spans="1:6" ht="13.5">
      <c r="A287" s="9" t="s">
        <v>1272</v>
      </c>
      <c r="B287" s="1">
        <f t="shared" si="20"/>
        <v>42499</v>
      </c>
      <c r="C287" s="13">
        <f t="shared" si="21"/>
        <v>0.8819444444444445</v>
      </c>
      <c r="D287" s="6">
        <f t="shared" si="24"/>
        <v>49.043853194444445</v>
      </c>
      <c r="E287" s="5">
        <f t="shared" si="22"/>
        <v>0.16431402777777776</v>
      </c>
      <c r="F287" s="14">
        <f t="shared" si="23"/>
        <v>0.55643971</v>
      </c>
    </row>
    <row r="288" spans="1:6" ht="13.5">
      <c r="A288" s="9" t="s">
        <v>1273</v>
      </c>
      <c r="B288" s="1">
        <f t="shared" si="20"/>
        <v>42499</v>
      </c>
      <c r="C288" s="13">
        <f t="shared" si="21"/>
        <v>0.8888888888888888</v>
      </c>
      <c r="D288" s="6">
        <f t="shared" si="24"/>
        <v>49.039614416666666</v>
      </c>
      <c r="E288" s="5">
        <f t="shared" si="22"/>
        <v>0.16633894444444444</v>
      </c>
      <c r="F288" s="14">
        <f t="shared" si="23"/>
        <v>0.55642439</v>
      </c>
    </row>
    <row r="289" spans="1:6" ht="13.5">
      <c r="A289" s="9" t="s">
        <v>1274</v>
      </c>
      <c r="B289" s="1">
        <f t="shared" si="20"/>
        <v>42499</v>
      </c>
      <c r="C289" s="13">
        <f t="shared" si="21"/>
        <v>0.8958333333333334</v>
      </c>
      <c r="D289" s="6">
        <f t="shared" si="24"/>
        <v>49.035375527777774</v>
      </c>
      <c r="E289" s="5">
        <f t="shared" si="22"/>
        <v>0.16836391666666667</v>
      </c>
      <c r="F289" s="14">
        <f t="shared" si="23"/>
        <v>0.55640914</v>
      </c>
    </row>
    <row r="290" spans="1:6" ht="13.5">
      <c r="A290" s="9" t="s">
        <v>1275</v>
      </c>
      <c r="B290" s="1">
        <f t="shared" si="20"/>
        <v>42499</v>
      </c>
      <c r="C290" s="13">
        <f t="shared" si="21"/>
        <v>0.9027777777777778</v>
      </c>
      <c r="D290" s="6">
        <f t="shared" si="24"/>
        <v>49.0311365</v>
      </c>
      <c r="E290" s="5">
        <f t="shared" si="22"/>
        <v>0.17038894444444444</v>
      </c>
      <c r="F290" s="14">
        <f t="shared" si="23"/>
        <v>0.55639394</v>
      </c>
    </row>
    <row r="291" spans="1:6" ht="13.5">
      <c r="A291" s="9" t="s">
        <v>1276</v>
      </c>
      <c r="B291" s="1">
        <f t="shared" si="20"/>
        <v>42499</v>
      </c>
      <c r="C291" s="13">
        <f t="shared" si="21"/>
        <v>0.9097222222222222</v>
      </c>
      <c r="D291" s="6">
        <f t="shared" si="24"/>
        <v>49.02689730555556</v>
      </c>
      <c r="E291" s="5">
        <f t="shared" si="22"/>
        <v>0.17241405555555556</v>
      </c>
      <c r="F291" s="14">
        <f t="shared" si="23"/>
        <v>0.5563788</v>
      </c>
    </row>
    <row r="292" spans="1:6" ht="13.5">
      <c r="A292" s="9" t="s">
        <v>1277</v>
      </c>
      <c r="B292" s="1">
        <f t="shared" si="20"/>
        <v>42499</v>
      </c>
      <c r="C292" s="13">
        <f t="shared" si="21"/>
        <v>0.9166666666666666</v>
      </c>
      <c r="D292" s="6">
        <f t="shared" si="24"/>
        <v>49.02265802777778</v>
      </c>
      <c r="E292" s="5">
        <f t="shared" si="22"/>
        <v>0.17443925</v>
      </c>
      <c r="F292" s="14">
        <f t="shared" si="23"/>
        <v>0.55636373</v>
      </c>
    </row>
    <row r="293" spans="1:6" ht="13.5">
      <c r="A293" s="9" t="s">
        <v>1278</v>
      </c>
      <c r="B293" s="1">
        <f t="shared" si="20"/>
        <v>42499</v>
      </c>
      <c r="C293" s="13">
        <f t="shared" si="21"/>
        <v>0.9236111111111112</v>
      </c>
      <c r="D293" s="6">
        <f t="shared" si="24"/>
        <v>49.01841861111111</v>
      </c>
      <c r="E293" s="5">
        <f t="shared" si="22"/>
        <v>0.1764645</v>
      </c>
      <c r="F293" s="14">
        <f t="shared" si="23"/>
        <v>0.55634871</v>
      </c>
    </row>
    <row r="294" spans="1:6" ht="13.5">
      <c r="A294" s="9" t="s">
        <v>1279</v>
      </c>
      <c r="B294" s="1">
        <f t="shared" si="20"/>
        <v>42499</v>
      </c>
      <c r="C294" s="13">
        <f t="shared" si="21"/>
        <v>0.9305555555555555</v>
      </c>
      <c r="D294" s="6">
        <f t="shared" si="24"/>
        <v>49.01417908333333</v>
      </c>
      <c r="E294" s="5">
        <f t="shared" si="22"/>
        <v>0.17848980555555555</v>
      </c>
      <c r="F294" s="14">
        <f t="shared" si="23"/>
        <v>0.55633375</v>
      </c>
    </row>
    <row r="295" spans="1:6" ht="13.5">
      <c r="A295" s="9" t="s">
        <v>1280</v>
      </c>
      <c r="B295" s="1">
        <f t="shared" si="20"/>
        <v>42499</v>
      </c>
      <c r="C295" s="13">
        <f t="shared" si="21"/>
        <v>0.9375</v>
      </c>
      <c r="D295" s="6">
        <f t="shared" si="24"/>
        <v>49.00993941666667</v>
      </c>
      <c r="E295" s="5">
        <f t="shared" si="22"/>
        <v>0.18051516666666667</v>
      </c>
      <c r="F295" s="14">
        <f t="shared" si="23"/>
        <v>0.55631885</v>
      </c>
    </row>
    <row r="296" spans="1:6" ht="13.5">
      <c r="A296" s="9" t="s">
        <v>1281</v>
      </c>
      <c r="B296" s="1">
        <f t="shared" si="20"/>
        <v>42499</v>
      </c>
      <c r="C296" s="13">
        <f t="shared" si="21"/>
        <v>0.9444444444444445</v>
      </c>
      <c r="D296" s="6">
        <f t="shared" si="24"/>
        <v>49.005699666666665</v>
      </c>
      <c r="E296" s="5">
        <f t="shared" si="22"/>
        <v>0.1825405833333333</v>
      </c>
      <c r="F296" s="14">
        <f t="shared" si="23"/>
        <v>0.55630401</v>
      </c>
    </row>
    <row r="297" spans="1:6" ht="13.5">
      <c r="A297" s="9" t="s">
        <v>1282</v>
      </c>
      <c r="B297" s="1">
        <f t="shared" si="20"/>
        <v>42499</v>
      </c>
      <c r="C297" s="13">
        <f t="shared" si="21"/>
        <v>0.9513888888888888</v>
      </c>
      <c r="D297" s="6">
        <f t="shared" si="24"/>
        <v>49.001459777777775</v>
      </c>
      <c r="E297" s="5">
        <f t="shared" si="22"/>
        <v>0.18456608333333333</v>
      </c>
      <c r="F297" s="14">
        <f t="shared" si="23"/>
        <v>0.55628922</v>
      </c>
    </row>
    <row r="298" spans="1:6" ht="13.5">
      <c r="A298" s="9" t="s">
        <v>1283</v>
      </c>
      <c r="B298" s="1">
        <f t="shared" si="20"/>
        <v>42499</v>
      </c>
      <c r="C298" s="13">
        <f t="shared" si="21"/>
        <v>0.9583333333333334</v>
      </c>
      <c r="D298" s="6">
        <f t="shared" si="24"/>
        <v>48.99721980555556</v>
      </c>
      <c r="E298" s="5">
        <f t="shared" si="22"/>
        <v>0.18659163888888888</v>
      </c>
      <c r="F298" s="14">
        <f t="shared" si="23"/>
        <v>0.5562745</v>
      </c>
    </row>
    <row r="299" spans="1:6" ht="13.5">
      <c r="A299" s="9" t="s">
        <v>1284</v>
      </c>
      <c r="B299" s="1">
        <f t="shared" si="20"/>
        <v>42499</v>
      </c>
      <c r="C299" s="13">
        <f t="shared" si="21"/>
        <v>0.9652777777777778</v>
      </c>
      <c r="D299" s="6">
        <f t="shared" si="24"/>
        <v>48.99297972222222</v>
      </c>
      <c r="E299" s="5">
        <f t="shared" si="22"/>
        <v>0.18861722222222221</v>
      </c>
      <c r="F299" s="14">
        <f t="shared" si="23"/>
        <v>0.55625983</v>
      </c>
    </row>
    <row r="300" spans="1:6" ht="13.5">
      <c r="A300" s="9" t="s">
        <v>1285</v>
      </c>
      <c r="B300" s="1">
        <f t="shared" si="20"/>
        <v>42499</v>
      </c>
      <c r="C300" s="13">
        <f t="shared" si="21"/>
        <v>0.9722222222222222</v>
      </c>
      <c r="D300" s="6">
        <f t="shared" si="24"/>
        <v>48.988739555555554</v>
      </c>
      <c r="E300" s="5">
        <f t="shared" si="22"/>
        <v>0.19064288888888886</v>
      </c>
      <c r="F300" s="14">
        <f t="shared" si="23"/>
        <v>0.55624523</v>
      </c>
    </row>
    <row r="301" spans="1:6" ht="13.5">
      <c r="A301" s="9" t="s">
        <v>1286</v>
      </c>
      <c r="B301" s="1">
        <f t="shared" si="20"/>
        <v>42499</v>
      </c>
      <c r="C301" s="13">
        <f t="shared" si="21"/>
        <v>0.9791666666666666</v>
      </c>
      <c r="D301" s="6">
        <f t="shared" si="24"/>
        <v>48.98449930555556</v>
      </c>
      <c r="E301" s="5">
        <f t="shared" si="22"/>
        <v>0.1926686111111111</v>
      </c>
      <c r="F301" s="14">
        <f t="shared" si="23"/>
        <v>0.55623068</v>
      </c>
    </row>
    <row r="302" spans="1:6" ht="13.5">
      <c r="A302" s="9" t="s">
        <v>1287</v>
      </c>
      <c r="B302" s="1">
        <f t="shared" si="20"/>
        <v>42499</v>
      </c>
      <c r="C302" s="13">
        <f t="shared" si="21"/>
        <v>0.9861111111111112</v>
      </c>
      <c r="D302" s="6">
        <f t="shared" si="24"/>
        <v>48.980258944444444</v>
      </c>
      <c r="E302" s="5">
        <f t="shared" si="22"/>
        <v>0.19469438888888888</v>
      </c>
      <c r="F302" s="14">
        <f t="shared" si="23"/>
        <v>0.5562162</v>
      </c>
    </row>
    <row r="303" spans="1:6" ht="13.5">
      <c r="A303" s="9" t="s">
        <v>1288</v>
      </c>
      <c r="B303" s="1">
        <f t="shared" si="20"/>
        <v>42499</v>
      </c>
      <c r="C303" s="13">
        <f t="shared" si="21"/>
        <v>0.9930555555555555</v>
      </c>
      <c r="D303" s="6">
        <f t="shared" si="24"/>
        <v>48.9760185</v>
      </c>
      <c r="E303" s="5">
        <f t="shared" si="22"/>
        <v>0.1967202222222222</v>
      </c>
      <c r="F303" s="14">
        <f t="shared" si="23"/>
        <v>0.55620177</v>
      </c>
    </row>
    <row r="304" spans="1:6" ht="13.5">
      <c r="A304" s="9" t="s">
        <v>1289</v>
      </c>
      <c r="B304" s="1">
        <f t="shared" si="20"/>
        <v>42500</v>
      </c>
      <c r="C304" s="13">
        <f t="shared" si="21"/>
        <v>0</v>
      </c>
      <c r="D304" s="6">
        <f t="shared" si="24"/>
        <v>48.97177797222223</v>
      </c>
      <c r="E304" s="5">
        <f t="shared" si="22"/>
        <v>0.1987461111111111</v>
      </c>
      <c r="F304" s="14">
        <f t="shared" si="23"/>
        <v>0.5561874</v>
      </c>
    </row>
    <row r="305" spans="1:6" ht="13.5">
      <c r="A305" s="9" t="s">
        <v>1290</v>
      </c>
      <c r="B305" s="1">
        <f t="shared" si="20"/>
        <v>42500</v>
      </c>
      <c r="C305" s="13">
        <f t="shared" si="21"/>
        <v>0.006944444444444444</v>
      </c>
      <c r="D305" s="6">
        <f t="shared" si="24"/>
        <v>48.96753736111111</v>
      </c>
      <c r="E305" s="5">
        <f t="shared" si="22"/>
        <v>0.20077205555555558</v>
      </c>
      <c r="F305" s="14">
        <f t="shared" si="23"/>
        <v>0.55617309</v>
      </c>
    </row>
    <row r="306" spans="1:6" ht="13.5">
      <c r="A306" s="9" t="s">
        <v>1291</v>
      </c>
      <c r="B306" s="1">
        <f t="shared" si="20"/>
        <v>42500</v>
      </c>
      <c r="C306" s="13">
        <f t="shared" si="21"/>
        <v>0.013888888888888888</v>
      </c>
      <c r="D306" s="6">
        <f t="shared" si="24"/>
        <v>48.96329666666667</v>
      </c>
      <c r="E306" s="5">
        <f t="shared" si="22"/>
        <v>0.20279805555555558</v>
      </c>
      <c r="F306" s="14">
        <f t="shared" si="23"/>
        <v>0.55615884</v>
      </c>
    </row>
    <row r="307" spans="1:6" ht="13.5">
      <c r="A307" s="9" t="s">
        <v>1292</v>
      </c>
      <c r="B307" s="1">
        <f t="shared" si="20"/>
        <v>42500</v>
      </c>
      <c r="C307" s="13">
        <f t="shared" si="21"/>
        <v>0.020833333333333332</v>
      </c>
      <c r="D307" s="6">
        <f t="shared" si="24"/>
        <v>48.95905591666667</v>
      </c>
      <c r="E307" s="5">
        <f t="shared" si="22"/>
        <v>0.20482408333333335</v>
      </c>
      <c r="F307" s="14">
        <f t="shared" si="23"/>
        <v>0.55614464</v>
      </c>
    </row>
    <row r="308" spans="1:6" ht="13.5">
      <c r="A308" s="9" t="s">
        <v>1293</v>
      </c>
      <c r="B308" s="1">
        <f t="shared" si="20"/>
        <v>42500</v>
      </c>
      <c r="C308" s="13">
        <f t="shared" si="21"/>
        <v>0.027777777777777776</v>
      </c>
      <c r="D308" s="6">
        <f t="shared" si="24"/>
        <v>48.95481508333334</v>
      </c>
      <c r="E308" s="5">
        <f t="shared" si="22"/>
        <v>0.20685016666666667</v>
      </c>
      <c r="F308" s="14">
        <f t="shared" si="23"/>
        <v>0.55613051</v>
      </c>
    </row>
    <row r="309" spans="1:6" ht="13.5">
      <c r="A309" s="9" t="s">
        <v>1294</v>
      </c>
      <c r="B309" s="1">
        <f t="shared" si="20"/>
        <v>42500</v>
      </c>
      <c r="C309" s="13">
        <f t="shared" si="21"/>
        <v>0.034722222222222224</v>
      </c>
      <c r="D309" s="6">
        <f t="shared" si="24"/>
        <v>48.95057419444445</v>
      </c>
      <c r="E309" s="5">
        <f t="shared" si="22"/>
        <v>0.20887630555555556</v>
      </c>
      <c r="F309" s="14">
        <f t="shared" si="23"/>
        <v>0.55611644</v>
      </c>
    </row>
    <row r="310" spans="1:6" ht="13.5">
      <c r="A310" s="9" t="s">
        <v>1295</v>
      </c>
      <c r="B310" s="1">
        <f t="shared" si="20"/>
        <v>42500</v>
      </c>
      <c r="C310" s="13">
        <f t="shared" si="21"/>
        <v>0.041666666666666664</v>
      </c>
      <c r="D310" s="6">
        <f t="shared" si="24"/>
        <v>48.946333249999995</v>
      </c>
      <c r="E310" s="5">
        <f t="shared" si="22"/>
        <v>0.21090250000000002</v>
      </c>
      <c r="F310" s="14">
        <f t="shared" si="23"/>
        <v>0.55610242</v>
      </c>
    </row>
    <row r="311" spans="1:6" ht="13.5">
      <c r="A311" s="9" t="s">
        <v>1296</v>
      </c>
      <c r="B311" s="1">
        <f t="shared" si="20"/>
        <v>42500</v>
      </c>
      <c r="C311" s="13">
        <f t="shared" si="21"/>
        <v>0.04861111111111111</v>
      </c>
      <c r="D311" s="6">
        <f t="shared" si="24"/>
        <v>48.942092249999995</v>
      </c>
      <c r="E311" s="5">
        <f t="shared" si="22"/>
        <v>0.21292875</v>
      </c>
      <c r="F311" s="14">
        <f t="shared" si="23"/>
        <v>0.55608846</v>
      </c>
    </row>
    <row r="312" spans="1:6" ht="13.5">
      <c r="A312" s="9" t="s">
        <v>1297</v>
      </c>
      <c r="B312" s="1">
        <f t="shared" si="20"/>
        <v>42500</v>
      </c>
      <c r="C312" s="13">
        <f t="shared" si="21"/>
        <v>0.05555555555555555</v>
      </c>
      <c r="D312" s="6">
        <f t="shared" si="24"/>
        <v>48.93785119444444</v>
      </c>
      <c r="E312" s="5">
        <f t="shared" si="22"/>
        <v>0.21495502777777778</v>
      </c>
      <c r="F312" s="14">
        <f t="shared" si="23"/>
        <v>0.55607457</v>
      </c>
    </row>
    <row r="313" spans="1:6" ht="13.5">
      <c r="A313" s="9" t="s">
        <v>1298</v>
      </c>
      <c r="B313" s="1">
        <f t="shared" si="20"/>
        <v>42500</v>
      </c>
      <c r="C313" s="13">
        <f t="shared" si="21"/>
        <v>0.0625</v>
      </c>
      <c r="D313" s="6">
        <f t="shared" si="24"/>
        <v>48.93361008333333</v>
      </c>
      <c r="E313" s="5">
        <f t="shared" si="22"/>
        <v>0.21698136111111113</v>
      </c>
      <c r="F313" s="14">
        <f t="shared" si="23"/>
        <v>0.55606073</v>
      </c>
    </row>
    <row r="314" spans="1:6" ht="13.5">
      <c r="A314" s="9" t="s">
        <v>1299</v>
      </c>
      <c r="B314" s="1">
        <f t="shared" si="20"/>
        <v>42500</v>
      </c>
      <c r="C314" s="13">
        <f t="shared" si="21"/>
        <v>0.06944444444444443</v>
      </c>
      <c r="D314" s="6">
        <f t="shared" si="24"/>
        <v>48.92936891666666</v>
      </c>
      <c r="E314" s="5">
        <f t="shared" si="22"/>
        <v>0.21900772222222223</v>
      </c>
      <c r="F314" s="14">
        <f t="shared" si="23"/>
        <v>0.55604695</v>
      </c>
    </row>
    <row r="315" spans="1:6" ht="13.5">
      <c r="A315" s="9" t="s">
        <v>1300</v>
      </c>
      <c r="B315" s="1">
        <f t="shared" si="20"/>
        <v>42500</v>
      </c>
      <c r="C315" s="13">
        <f t="shared" si="21"/>
        <v>0.0763888888888889</v>
      </c>
      <c r="D315" s="6">
        <f t="shared" si="24"/>
        <v>48.92512772222222</v>
      </c>
      <c r="E315" s="5">
        <f t="shared" si="22"/>
        <v>0.2210341388888889</v>
      </c>
      <c r="F315" s="14">
        <f t="shared" si="23"/>
        <v>0.55603323</v>
      </c>
    </row>
    <row r="316" spans="1:6" ht="13.5">
      <c r="A316" s="9" t="s">
        <v>1301</v>
      </c>
      <c r="B316" s="1">
        <f t="shared" si="20"/>
        <v>42500</v>
      </c>
      <c r="C316" s="13">
        <f t="shared" si="21"/>
        <v>0.08333333333333333</v>
      </c>
      <c r="D316" s="6">
        <f t="shared" si="24"/>
        <v>48.92088647222222</v>
      </c>
      <c r="E316" s="5">
        <f t="shared" si="22"/>
        <v>0.2230606111111111</v>
      </c>
      <c r="F316" s="14">
        <f t="shared" si="23"/>
        <v>0.55601957</v>
      </c>
    </row>
    <row r="317" spans="1:6" ht="13.5">
      <c r="A317" s="9" t="s">
        <v>1302</v>
      </c>
      <c r="B317" s="1">
        <f t="shared" si="20"/>
        <v>42500</v>
      </c>
      <c r="C317" s="13">
        <f t="shared" si="21"/>
        <v>0.09027777777777778</v>
      </c>
      <c r="D317" s="6">
        <f t="shared" si="24"/>
        <v>48.91664519444444</v>
      </c>
      <c r="E317" s="5">
        <f t="shared" si="22"/>
        <v>0.22508711111111113</v>
      </c>
      <c r="F317" s="14">
        <f t="shared" si="23"/>
        <v>0.55600596</v>
      </c>
    </row>
    <row r="318" spans="1:6" ht="13.5">
      <c r="A318" s="9" t="s">
        <v>1303</v>
      </c>
      <c r="B318" s="1">
        <f t="shared" si="20"/>
        <v>42500</v>
      </c>
      <c r="C318" s="13">
        <f t="shared" si="21"/>
        <v>0.09722222222222222</v>
      </c>
      <c r="D318" s="6">
        <f t="shared" si="24"/>
        <v>48.91240388888889</v>
      </c>
      <c r="E318" s="5">
        <f t="shared" si="22"/>
        <v>0.22711363888888889</v>
      </c>
      <c r="F318" s="14">
        <f t="shared" si="23"/>
        <v>0.55599242</v>
      </c>
    </row>
    <row r="319" spans="1:6" ht="13.5">
      <c r="A319" s="9" t="s">
        <v>1304</v>
      </c>
      <c r="B319" s="1">
        <f t="shared" si="20"/>
        <v>42500</v>
      </c>
      <c r="C319" s="13">
        <f t="shared" si="21"/>
        <v>0.10416666666666667</v>
      </c>
      <c r="D319" s="6">
        <f t="shared" si="24"/>
        <v>48.908162555555556</v>
      </c>
      <c r="E319" s="5">
        <f t="shared" si="22"/>
        <v>0.22914022222222222</v>
      </c>
      <c r="F319" s="14">
        <f t="shared" si="23"/>
        <v>0.55597893</v>
      </c>
    </row>
    <row r="320" spans="1:6" ht="13.5">
      <c r="A320" s="9" t="s">
        <v>1305</v>
      </c>
      <c r="B320" s="1">
        <f t="shared" si="20"/>
        <v>42500</v>
      </c>
      <c r="C320" s="13">
        <f t="shared" si="21"/>
        <v>0.1111111111111111</v>
      </c>
      <c r="D320" s="6">
        <f t="shared" si="24"/>
        <v>48.90392119444444</v>
      </c>
      <c r="E320" s="5">
        <f t="shared" si="22"/>
        <v>0.23116683333333335</v>
      </c>
      <c r="F320" s="14">
        <f t="shared" si="23"/>
        <v>0.55596551</v>
      </c>
    </row>
    <row r="321" spans="1:6" ht="13.5">
      <c r="A321" s="9" t="s">
        <v>1306</v>
      </c>
      <c r="B321" s="1">
        <f t="shared" si="20"/>
        <v>42500</v>
      </c>
      <c r="C321" s="13">
        <f t="shared" si="21"/>
        <v>0.11805555555555557</v>
      </c>
      <c r="D321" s="6">
        <f t="shared" si="24"/>
        <v>48.89967980555556</v>
      </c>
      <c r="E321" s="5">
        <f t="shared" si="22"/>
        <v>0.2331935</v>
      </c>
      <c r="F321" s="14">
        <f t="shared" si="23"/>
        <v>0.55595214</v>
      </c>
    </row>
    <row r="322" spans="1:6" ht="13.5">
      <c r="A322" s="9" t="s">
        <v>1307</v>
      </c>
      <c r="B322" s="1">
        <f t="shared" si="20"/>
        <v>42500</v>
      </c>
      <c r="C322" s="13">
        <f t="shared" si="21"/>
        <v>0.125</v>
      </c>
      <c r="D322" s="6">
        <f t="shared" si="24"/>
        <v>48.895438416666664</v>
      </c>
      <c r="E322" s="5">
        <f t="shared" si="22"/>
        <v>0.23522019444444445</v>
      </c>
      <c r="F322" s="14">
        <f t="shared" si="23"/>
        <v>0.55593883</v>
      </c>
    </row>
    <row r="323" spans="1:6" ht="13.5">
      <c r="A323" s="9" t="s">
        <v>1308</v>
      </c>
      <c r="B323" s="1">
        <f t="shared" si="20"/>
        <v>42500</v>
      </c>
      <c r="C323" s="13">
        <f t="shared" si="21"/>
        <v>0.13194444444444445</v>
      </c>
      <c r="D323" s="6">
        <f t="shared" si="24"/>
        <v>48.891197</v>
      </c>
      <c r="E323" s="5">
        <f t="shared" si="22"/>
        <v>0.23724691666666667</v>
      </c>
      <c r="F323" s="14">
        <f t="shared" si="23"/>
        <v>0.55592558</v>
      </c>
    </row>
    <row r="324" spans="1:6" ht="13.5">
      <c r="A324" s="9" t="s">
        <v>1309</v>
      </c>
      <c r="B324" s="1">
        <f t="shared" si="20"/>
        <v>42500</v>
      </c>
      <c r="C324" s="13">
        <f t="shared" si="21"/>
        <v>0.1388888888888889</v>
      </c>
      <c r="D324" s="6">
        <f t="shared" si="24"/>
        <v>48.88695555555555</v>
      </c>
      <c r="E324" s="5">
        <f t="shared" si="22"/>
        <v>0.23927369444444446</v>
      </c>
      <c r="F324" s="14">
        <f t="shared" si="23"/>
        <v>0.55591239</v>
      </c>
    </row>
    <row r="325" spans="1:6" ht="13.5">
      <c r="A325" s="9" t="s">
        <v>1310</v>
      </c>
      <c r="B325" s="1">
        <f t="shared" si="20"/>
        <v>42500</v>
      </c>
      <c r="C325" s="13">
        <f t="shared" si="21"/>
        <v>0.14583333333333334</v>
      </c>
      <c r="D325" s="6">
        <f t="shared" si="24"/>
        <v>48.882714138888886</v>
      </c>
      <c r="E325" s="5">
        <f t="shared" si="22"/>
        <v>0.24130047222222223</v>
      </c>
      <c r="F325" s="14">
        <f t="shared" si="23"/>
        <v>0.55589926</v>
      </c>
    </row>
    <row r="326" spans="1:6" ht="13.5">
      <c r="A326" s="9" t="s">
        <v>1311</v>
      </c>
      <c r="B326" s="1">
        <f t="shared" si="20"/>
        <v>42500</v>
      </c>
      <c r="C326" s="13">
        <f t="shared" si="21"/>
        <v>0.15277777777777776</v>
      </c>
      <c r="D326" s="6">
        <f t="shared" si="24"/>
        <v>48.87847269444445</v>
      </c>
      <c r="E326" s="5">
        <f t="shared" si="22"/>
        <v>0.24332730555555557</v>
      </c>
      <c r="F326" s="14">
        <f t="shared" si="23"/>
        <v>0.55588619</v>
      </c>
    </row>
    <row r="327" spans="1:6" ht="13.5">
      <c r="A327" s="9" t="s">
        <v>1312</v>
      </c>
      <c r="B327" s="1">
        <f t="shared" si="20"/>
        <v>42500</v>
      </c>
      <c r="C327" s="13">
        <f t="shared" si="21"/>
        <v>0.15972222222222224</v>
      </c>
      <c r="D327" s="6">
        <f t="shared" si="24"/>
        <v>48.87423125</v>
      </c>
      <c r="E327" s="5">
        <f t="shared" si="22"/>
        <v>0.24535416666666668</v>
      </c>
      <c r="F327" s="14">
        <f t="shared" si="23"/>
        <v>0.55587317</v>
      </c>
    </row>
    <row r="328" spans="1:6" ht="13.5">
      <c r="A328" s="9" t="s">
        <v>1313</v>
      </c>
      <c r="B328" s="1">
        <f t="shared" si="20"/>
        <v>42500</v>
      </c>
      <c r="C328" s="13">
        <f t="shared" si="21"/>
        <v>0.16666666666666666</v>
      </c>
      <c r="D328" s="6">
        <f t="shared" si="24"/>
        <v>48.869989833333335</v>
      </c>
      <c r="E328" s="5">
        <f t="shared" si="22"/>
        <v>0.24738108333333333</v>
      </c>
      <c r="F328" s="14">
        <f t="shared" si="23"/>
        <v>0.55586022</v>
      </c>
    </row>
    <row r="329" spans="1:6" ht="13.5">
      <c r="A329" s="9" t="s">
        <v>1314</v>
      </c>
      <c r="B329" s="1">
        <f t="shared" si="20"/>
        <v>42500</v>
      </c>
      <c r="C329" s="13">
        <f t="shared" si="21"/>
        <v>0.17361111111111113</v>
      </c>
      <c r="D329" s="6">
        <f t="shared" si="24"/>
        <v>48.86574838888889</v>
      </c>
      <c r="E329" s="5">
        <f t="shared" si="22"/>
        <v>0.24940800000000002</v>
      </c>
      <c r="F329" s="14">
        <f t="shared" si="23"/>
        <v>0.55584732</v>
      </c>
    </row>
    <row r="330" spans="1:6" ht="13.5">
      <c r="A330" s="9" t="s">
        <v>1315</v>
      </c>
      <c r="B330" s="1">
        <f t="shared" si="20"/>
        <v>42500</v>
      </c>
      <c r="C330" s="13">
        <f t="shared" si="21"/>
        <v>0.18055555555555555</v>
      </c>
      <c r="D330" s="6">
        <f t="shared" si="24"/>
        <v>48.86150697222222</v>
      </c>
      <c r="E330" s="5">
        <f t="shared" si="22"/>
        <v>0.2514349444444444</v>
      </c>
      <c r="F330" s="14">
        <f t="shared" si="23"/>
        <v>0.55583448</v>
      </c>
    </row>
    <row r="331" spans="1:6" ht="13.5">
      <c r="A331" s="9" t="s">
        <v>1316</v>
      </c>
      <c r="B331" s="1">
        <f t="shared" si="20"/>
        <v>42500</v>
      </c>
      <c r="C331" s="13">
        <f t="shared" si="21"/>
        <v>0.1875</v>
      </c>
      <c r="D331" s="6">
        <f t="shared" si="24"/>
        <v>48.85726558333334</v>
      </c>
      <c r="E331" s="5">
        <f t="shared" si="22"/>
        <v>0.2534619444444444</v>
      </c>
      <c r="F331" s="14">
        <f t="shared" si="23"/>
        <v>0.55582171</v>
      </c>
    </row>
    <row r="332" spans="1:6" ht="13.5">
      <c r="A332" s="9" t="s">
        <v>1317</v>
      </c>
      <c r="B332" s="1">
        <f t="shared" si="20"/>
        <v>42500</v>
      </c>
      <c r="C332" s="13">
        <f t="shared" si="21"/>
        <v>0.19444444444444445</v>
      </c>
      <c r="D332" s="6">
        <f t="shared" si="24"/>
        <v>48.853024194444444</v>
      </c>
      <c r="E332" s="5">
        <f t="shared" si="22"/>
        <v>0.2554889444444444</v>
      </c>
      <c r="F332" s="14">
        <f t="shared" si="23"/>
        <v>0.55580899</v>
      </c>
    </row>
    <row r="333" spans="1:6" ht="13.5">
      <c r="A333" s="9" t="s">
        <v>1318</v>
      </c>
      <c r="B333" s="1">
        <f t="shared" si="20"/>
        <v>42500</v>
      </c>
      <c r="C333" s="13">
        <f t="shared" si="21"/>
        <v>0.20138888888888887</v>
      </c>
      <c r="D333" s="6">
        <f t="shared" si="24"/>
        <v>48.84878283333334</v>
      </c>
      <c r="E333" s="5">
        <f t="shared" si="22"/>
        <v>0.257516</v>
      </c>
      <c r="F333" s="14">
        <f t="shared" si="23"/>
        <v>0.55579632</v>
      </c>
    </row>
    <row r="334" spans="1:6" ht="13.5">
      <c r="A334" s="9" t="s">
        <v>1319</v>
      </c>
      <c r="B334" s="1">
        <f t="shared" si="20"/>
        <v>42500</v>
      </c>
      <c r="C334" s="13">
        <f t="shared" si="21"/>
        <v>0.20833333333333334</v>
      </c>
      <c r="D334" s="6">
        <f t="shared" si="24"/>
        <v>48.844541500000005</v>
      </c>
      <c r="E334" s="5">
        <f t="shared" si="22"/>
        <v>0.25954305555555557</v>
      </c>
      <c r="F334" s="14">
        <f t="shared" si="23"/>
        <v>0.55578372</v>
      </c>
    </row>
    <row r="335" spans="1:6" ht="13.5">
      <c r="A335" s="9" t="s">
        <v>1320</v>
      </c>
      <c r="B335" s="1">
        <f t="shared" si="20"/>
        <v>42500</v>
      </c>
      <c r="C335" s="13">
        <f t="shared" si="21"/>
        <v>0.2152777777777778</v>
      </c>
      <c r="D335" s="6">
        <f t="shared" si="24"/>
        <v>48.840300194444445</v>
      </c>
      <c r="E335" s="5">
        <f t="shared" si="22"/>
        <v>0.2615701388888889</v>
      </c>
      <c r="F335" s="14">
        <f t="shared" si="23"/>
        <v>0.55577118</v>
      </c>
    </row>
    <row r="336" spans="1:6" ht="13.5">
      <c r="A336" s="9" t="s">
        <v>1321</v>
      </c>
      <c r="B336" s="1">
        <f aca="true" t="shared" si="25" ref="B336:B399">DATE(FIXED(MID(A336,9,4)),FIXED(MID(A336,4,3)),FIXED(MID(A336,1,3)))</f>
        <v>42500</v>
      </c>
      <c r="C336" s="13">
        <f aca="true" t="shared" si="26" ref="C336:C399">(VALUE(MID(A336,14,2))+VALUE(MID(A336,17,2))/60+VALUE(MID(A336,20,5))/3660)/24</f>
        <v>0.2222222222222222</v>
      </c>
      <c r="D336" s="6">
        <f t="shared" si="24"/>
        <v>48.836058916666666</v>
      </c>
      <c r="E336" s="5">
        <f aca="true" t="shared" si="27" ref="E336:E399">-((VALUE(MID(A336,44,2))+VALUE(MID(A336,47,2))/60+VALUE(MID(A336,50,7))/3600)*(IF(MID(A336,43,1)="-",-1,1)))</f>
        <v>0.26359725</v>
      </c>
      <c r="F336" s="14">
        <f aca="true" t="shared" si="28" ref="F336:F399">VALUE(MID(A336,60,11))</f>
        <v>0.55575869</v>
      </c>
    </row>
    <row r="337" spans="1:6" ht="13.5">
      <c r="A337" s="9" t="s">
        <v>1322</v>
      </c>
      <c r="B337" s="1">
        <f t="shared" si="25"/>
        <v>42500</v>
      </c>
      <c r="C337" s="13">
        <f t="shared" si="26"/>
        <v>0.22916666666666666</v>
      </c>
      <c r="D337" s="6">
        <f aca="true" t="shared" si="29" ref="D337:D400">VALUE(MID(A337,27,3))+VALUE(MID(A337,31,2))/60+VALUE(MID(A337,34,7))/3600</f>
        <v>48.831817694444446</v>
      </c>
      <c r="E337" s="5">
        <f t="shared" si="27"/>
        <v>0.2656243888888889</v>
      </c>
      <c r="F337" s="14">
        <f t="shared" si="28"/>
        <v>0.55574627</v>
      </c>
    </row>
    <row r="338" spans="1:6" ht="13.5">
      <c r="A338" s="9" t="s">
        <v>1323</v>
      </c>
      <c r="B338" s="1">
        <f t="shared" si="25"/>
        <v>42500</v>
      </c>
      <c r="C338" s="13">
        <f t="shared" si="26"/>
        <v>0.23611111111111113</v>
      </c>
      <c r="D338" s="6">
        <f t="shared" si="29"/>
        <v>48.827576500000006</v>
      </c>
      <c r="E338" s="5">
        <f t="shared" si="27"/>
        <v>0.26765155555555553</v>
      </c>
      <c r="F338" s="14">
        <f t="shared" si="28"/>
        <v>0.5557339</v>
      </c>
    </row>
    <row r="339" spans="1:6" ht="13.5">
      <c r="A339" s="9" t="s">
        <v>1324</v>
      </c>
      <c r="B339" s="1">
        <f t="shared" si="25"/>
        <v>42500</v>
      </c>
      <c r="C339" s="13">
        <f t="shared" si="26"/>
        <v>0.24305555555555555</v>
      </c>
      <c r="D339" s="6">
        <f t="shared" si="29"/>
        <v>48.82333533333334</v>
      </c>
      <c r="E339" s="5">
        <f t="shared" si="27"/>
        <v>0.2696787222222222</v>
      </c>
      <c r="F339" s="14">
        <f t="shared" si="28"/>
        <v>0.55572159</v>
      </c>
    </row>
    <row r="340" spans="1:6" ht="13.5">
      <c r="A340" s="9" t="s">
        <v>1325</v>
      </c>
      <c r="B340" s="1">
        <f t="shared" si="25"/>
        <v>42500</v>
      </c>
      <c r="C340" s="13">
        <f t="shared" si="26"/>
        <v>0.25</v>
      </c>
      <c r="D340" s="6">
        <f t="shared" si="29"/>
        <v>48.819094222222226</v>
      </c>
      <c r="E340" s="5">
        <f t="shared" si="27"/>
        <v>0.27170591666666666</v>
      </c>
      <c r="F340" s="14">
        <f t="shared" si="28"/>
        <v>0.55570934</v>
      </c>
    </row>
    <row r="341" spans="1:6" ht="13.5">
      <c r="A341" s="9" t="s">
        <v>1326</v>
      </c>
      <c r="B341" s="1">
        <f t="shared" si="25"/>
        <v>42500</v>
      </c>
      <c r="C341" s="13">
        <f t="shared" si="26"/>
        <v>0.2569444444444445</v>
      </c>
      <c r="D341" s="6">
        <f t="shared" si="29"/>
        <v>48.814853166666666</v>
      </c>
      <c r="E341" s="5">
        <f t="shared" si="27"/>
        <v>0.2737331388888889</v>
      </c>
      <c r="F341" s="14">
        <f t="shared" si="28"/>
        <v>0.55569715</v>
      </c>
    </row>
    <row r="342" spans="1:6" ht="13.5">
      <c r="A342" s="9" t="s">
        <v>1327</v>
      </c>
      <c r="B342" s="1">
        <f t="shared" si="25"/>
        <v>42500</v>
      </c>
      <c r="C342" s="13">
        <f t="shared" si="26"/>
        <v>0.2638888888888889</v>
      </c>
      <c r="D342" s="6">
        <f t="shared" si="29"/>
        <v>48.810612166666665</v>
      </c>
      <c r="E342" s="5">
        <f t="shared" si="27"/>
        <v>0.27576036111111113</v>
      </c>
      <c r="F342" s="14">
        <f t="shared" si="28"/>
        <v>0.55568502</v>
      </c>
    </row>
    <row r="343" spans="1:6" ht="13.5">
      <c r="A343" s="9" t="s">
        <v>1328</v>
      </c>
      <c r="B343" s="1">
        <f t="shared" si="25"/>
        <v>42500</v>
      </c>
      <c r="C343" s="13">
        <f t="shared" si="26"/>
        <v>0.2708333333333333</v>
      </c>
      <c r="D343" s="6">
        <f t="shared" si="29"/>
        <v>48.80637122222222</v>
      </c>
      <c r="E343" s="5">
        <f t="shared" si="27"/>
        <v>0.2777876111111111</v>
      </c>
      <c r="F343" s="14">
        <f t="shared" si="28"/>
        <v>0.55567295</v>
      </c>
    </row>
    <row r="344" spans="1:6" ht="13.5">
      <c r="A344" s="9" t="s">
        <v>1329</v>
      </c>
      <c r="B344" s="1">
        <f t="shared" si="25"/>
        <v>42500</v>
      </c>
      <c r="C344" s="13">
        <f t="shared" si="26"/>
        <v>0.2777777777777778</v>
      </c>
      <c r="D344" s="6">
        <f t="shared" si="29"/>
        <v>48.80213036111111</v>
      </c>
      <c r="E344" s="5">
        <f t="shared" si="27"/>
        <v>0.2798148888888889</v>
      </c>
      <c r="F344" s="14">
        <f t="shared" si="28"/>
        <v>0.55566093</v>
      </c>
    </row>
    <row r="345" spans="1:6" ht="13.5">
      <c r="A345" s="9" t="s">
        <v>1330</v>
      </c>
      <c r="B345" s="1">
        <f t="shared" si="25"/>
        <v>42500</v>
      </c>
      <c r="C345" s="13">
        <f t="shared" si="26"/>
        <v>0.2847222222222222</v>
      </c>
      <c r="D345" s="6">
        <f t="shared" si="29"/>
        <v>48.79788952777778</v>
      </c>
      <c r="E345" s="5">
        <f t="shared" si="27"/>
        <v>0.28184216666666667</v>
      </c>
      <c r="F345" s="14">
        <f t="shared" si="28"/>
        <v>0.55564898</v>
      </c>
    </row>
    <row r="346" spans="1:6" ht="13.5">
      <c r="A346" s="9" t="s">
        <v>1331</v>
      </c>
      <c r="B346" s="1">
        <f t="shared" si="25"/>
        <v>42500</v>
      </c>
      <c r="C346" s="13">
        <f t="shared" si="26"/>
        <v>0.2916666666666667</v>
      </c>
      <c r="D346" s="6">
        <f t="shared" si="29"/>
        <v>48.793648777777776</v>
      </c>
      <c r="E346" s="5">
        <f t="shared" si="27"/>
        <v>0.2838694722222222</v>
      </c>
      <c r="F346" s="14">
        <f t="shared" si="28"/>
        <v>0.55563708</v>
      </c>
    </row>
    <row r="347" spans="1:6" ht="13.5">
      <c r="A347" s="9" t="s">
        <v>1332</v>
      </c>
      <c r="B347" s="1">
        <f t="shared" si="25"/>
        <v>42500</v>
      </c>
      <c r="C347" s="13">
        <f t="shared" si="26"/>
        <v>0.2986111111111111</v>
      </c>
      <c r="D347" s="6">
        <f t="shared" si="29"/>
        <v>48.78940811111111</v>
      </c>
      <c r="E347" s="5">
        <f t="shared" si="27"/>
        <v>0.2858967777777778</v>
      </c>
      <c r="F347" s="14">
        <f t="shared" si="28"/>
        <v>0.55562524</v>
      </c>
    </row>
    <row r="348" spans="1:6" ht="13.5">
      <c r="A348" s="9" t="s">
        <v>1333</v>
      </c>
      <c r="B348" s="1">
        <f t="shared" si="25"/>
        <v>42500</v>
      </c>
      <c r="C348" s="13">
        <f t="shared" si="26"/>
        <v>0.3055555555555555</v>
      </c>
      <c r="D348" s="6">
        <f t="shared" si="29"/>
        <v>48.7851675</v>
      </c>
      <c r="E348" s="5">
        <f t="shared" si="27"/>
        <v>0.2879241111111111</v>
      </c>
      <c r="F348" s="14">
        <f t="shared" si="28"/>
        <v>0.55561346</v>
      </c>
    </row>
    <row r="349" spans="1:6" ht="13.5">
      <c r="A349" s="9" t="s">
        <v>1334</v>
      </c>
      <c r="B349" s="1">
        <f t="shared" si="25"/>
        <v>42500</v>
      </c>
      <c r="C349" s="13">
        <f t="shared" si="26"/>
        <v>0.3125</v>
      </c>
      <c r="D349" s="6">
        <f t="shared" si="29"/>
        <v>48.780927</v>
      </c>
      <c r="E349" s="5">
        <f t="shared" si="27"/>
        <v>0.28995144444444443</v>
      </c>
      <c r="F349" s="14">
        <f t="shared" si="28"/>
        <v>0.55560174</v>
      </c>
    </row>
    <row r="350" spans="1:6" ht="13.5">
      <c r="A350" s="9" t="s">
        <v>1335</v>
      </c>
      <c r="B350" s="1">
        <f t="shared" si="25"/>
        <v>42500</v>
      </c>
      <c r="C350" s="13">
        <f t="shared" si="26"/>
        <v>0.3194444444444445</v>
      </c>
      <c r="D350" s="6">
        <f t="shared" si="29"/>
        <v>48.77668655555556</v>
      </c>
      <c r="E350" s="5">
        <f t="shared" si="27"/>
        <v>0.29197877777777775</v>
      </c>
      <c r="F350" s="14">
        <f t="shared" si="28"/>
        <v>0.55559008</v>
      </c>
    </row>
    <row r="351" spans="1:6" ht="13.5">
      <c r="A351" s="9" t="s">
        <v>1336</v>
      </c>
      <c r="B351" s="1">
        <f t="shared" si="25"/>
        <v>42500</v>
      </c>
      <c r="C351" s="13">
        <f t="shared" si="26"/>
        <v>0.3263888888888889</v>
      </c>
      <c r="D351" s="6">
        <f t="shared" si="29"/>
        <v>48.77244619444444</v>
      </c>
      <c r="E351" s="5">
        <f t="shared" si="27"/>
        <v>0.2940061388888889</v>
      </c>
      <c r="F351" s="14">
        <f t="shared" si="28"/>
        <v>0.55557848</v>
      </c>
    </row>
    <row r="352" spans="1:6" ht="13.5">
      <c r="A352" s="9" t="s">
        <v>1337</v>
      </c>
      <c r="B352" s="1">
        <f t="shared" si="25"/>
        <v>42500</v>
      </c>
      <c r="C352" s="13">
        <f t="shared" si="26"/>
        <v>0.3333333333333333</v>
      </c>
      <c r="D352" s="6">
        <f t="shared" si="29"/>
        <v>48.768205944444446</v>
      </c>
      <c r="E352" s="5">
        <f t="shared" si="27"/>
        <v>0.2960335</v>
      </c>
      <c r="F352" s="14">
        <f t="shared" si="28"/>
        <v>0.55556693</v>
      </c>
    </row>
    <row r="353" spans="1:6" ht="13.5">
      <c r="A353" s="9" t="s">
        <v>1338</v>
      </c>
      <c r="B353" s="1">
        <f t="shared" si="25"/>
        <v>42500</v>
      </c>
      <c r="C353" s="13">
        <f t="shared" si="26"/>
        <v>0.34027777777777773</v>
      </c>
      <c r="D353" s="6">
        <f t="shared" si="29"/>
        <v>48.76396577777778</v>
      </c>
      <c r="E353" s="5">
        <f t="shared" si="27"/>
        <v>0.2980608888888889</v>
      </c>
      <c r="F353" s="14">
        <f t="shared" si="28"/>
        <v>0.55555545</v>
      </c>
    </row>
    <row r="354" spans="1:6" ht="13.5">
      <c r="A354" s="9" t="s">
        <v>1339</v>
      </c>
      <c r="B354" s="1">
        <f t="shared" si="25"/>
        <v>42500</v>
      </c>
      <c r="C354" s="13">
        <f t="shared" si="26"/>
        <v>0.34722222222222227</v>
      </c>
      <c r="D354" s="6">
        <f t="shared" si="29"/>
        <v>48.75972569444444</v>
      </c>
      <c r="E354" s="5">
        <f t="shared" si="27"/>
        <v>0.30008825</v>
      </c>
      <c r="F354" s="14">
        <f t="shared" si="28"/>
        <v>0.55554402</v>
      </c>
    </row>
    <row r="355" spans="1:6" ht="13.5">
      <c r="A355" s="9" t="s">
        <v>1340</v>
      </c>
      <c r="B355" s="1">
        <f t="shared" si="25"/>
        <v>42500</v>
      </c>
      <c r="C355" s="13">
        <f t="shared" si="26"/>
        <v>0.3541666666666667</v>
      </c>
      <c r="D355" s="6">
        <f t="shared" si="29"/>
        <v>48.755485722222225</v>
      </c>
      <c r="E355" s="5">
        <f t="shared" si="27"/>
        <v>0.30211563888888887</v>
      </c>
      <c r="F355" s="14">
        <f t="shared" si="28"/>
        <v>0.55553265</v>
      </c>
    </row>
    <row r="356" spans="1:6" ht="13.5">
      <c r="A356" s="9" t="s">
        <v>1341</v>
      </c>
      <c r="B356" s="1">
        <f t="shared" si="25"/>
        <v>42500</v>
      </c>
      <c r="C356" s="13">
        <f t="shared" si="26"/>
        <v>0.3611111111111111</v>
      </c>
      <c r="D356" s="6">
        <f t="shared" si="29"/>
        <v>48.75124586111111</v>
      </c>
      <c r="E356" s="5">
        <f t="shared" si="27"/>
        <v>0.30414302777777774</v>
      </c>
      <c r="F356" s="14">
        <f t="shared" si="28"/>
        <v>0.55552134</v>
      </c>
    </row>
    <row r="357" spans="1:6" ht="13.5">
      <c r="A357" s="9" t="s">
        <v>1342</v>
      </c>
      <c r="B357" s="1">
        <f t="shared" si="25"/>
        <v>42500</v>
      </c>
      <c r="C357" s="13">
        <f t="shared" si="26"/>
        <v>0.3680555555555556</v>
      </c>
      <c r="D357" s="6">
        <f t="shared" si="29"/>
        <v>48.74700611111111</v>
      </c>
      <c r="E357" s="5">
        <f t="shared" si="27"/>
        <v>0.30617041666666667</v>
      </c>
      <c r="F357" s="14">
        <f t="shared" si="28"/>
        <v>0.55551009</v>
      </c>
    </row>
    <row r="358" spans="1:6" ht="13.5">
      <c r="A358" s="9" t="s">
        <v>1343</v>
      </c>
      <c r="B358" s="1">
        <f t="shared" si="25"/>
        <v>42500</v>
      </c>
      <c r="C358" s="13">
        <f t="shared" si="26"/>
        <v>0.375</v>
      </c>
      <c r="D358" s="6">
        <f t="shared" si="29"/>
        <v>48.74276647222222</v>
      </c>
      <c r="E358" s="5">
        <f t="shared" si="27"/>
        <v>0.30819783333333334</v>
      </c>
      <c r="F358" s="14">
        <f t="shared" si="28"/>
        <v>0.5554989</v>
      </c>
    </row>
    <row r="359" spans="1:6" ht="13.5">
      <c r="A359" s="9" t="s">
        <v>1344</v>
      </c>
      <c r="B359" s="1">
        <f t="shared" si="25"/>
        <v>42500</v>
      </c>
      <c r="C359" s="13">
        <f t="shared" si="26"/>
        <v>0.3819444444444444</v>
      </c>
      <c r="D359" s="6">
        <f t="shared" si="29"/>
        <v>48.738526944444445</v>
      </c>
      <c r="E359" s="5">
        <f t="shared" si="27"/>
        <v>0.3102252222222222</v>
      </c>
      <c r="F359" s="14">
        <f t="shared" si="28"/>
        <v>0.55548776</v>
      </c>
    </row>
    <row r="360" spans="1:6" ht="13.5">
      <c r="A360" s="9" t="s">
        <v>1345</v>
      </c>
      <c r="B360" s="1">
        <f t="shared" si="25"/>
        <v>42500</v>
      </c>
      <c r="C360" s="13">
        <f t="shared" si="26"/>
        <v>0.3888888888888889</v>
      </c>
      <c r="D360" s="6">
        <f t="shared" si="29"/>
        <v>48.73428752777778</v>
      </c>
      <c r="E360" s="5">
        <f t="shared" si="27"/>
        <v>0.3122526111111111</v>
      </c>
      <c r="F360" s="14">
        <f t="shared" si="28"/>
        <v>0.55547669</v>
      </c>
    </row>
    <row r="361" spans="1:6" ht="13.5">
      <c r="A361" s="9" t="s">
        <v>1346</v>
      </c>
      <c r="B361" s="1">
        <f t="shared" si="25"/>
        <v>42500</v>
      </c>
      <c r="C361" s="13">
        <f t="shared" si="26"/>
        <v>0.3958333333333333</v>
      </c>
      <c r="D361" s="6">
        <f t="shared" si="29"/>
        <v>48.73004825</v>
      </c>
      <c r="E361" s="5">
        <f t="shared" si="27"/>
        <v>0.31428002777777775</v>
      </c>
      <c r="F361" s="14">
        <f t="shared" si="28"/>
        <v>0.55546567</v>
      </c>
    </row>
    <row r="362" spans="1:6" ht="13.5">
      <c r="A362" s="9" t="s">
        <v>1347</v>
      </c>
      <c r="B362" s="1">
        <f t="shared" si="25"/>
        <v>42500</v>
      </c>
      <c r="C362" s="13">
        <f t="shared" si="26"/>
        <v>0.40277777777777773</v>
      </c>
      <c r="D362" s="6">
        <f t="shared" si="29"/>
        <v>48.72580908333334</v>
      </c>
      <c r="E362" s="5">
        <f t="shared" si="27"/>
        <v>0.3163074166666667</v>
      </c>
      <c r="F362" s="14">
        <f t="shared" si="28"/>
        <v>0.55545471</v>
      </c>
    </row>
    <row r="363" spans="1:6" ht="13.5">
      <c r="A363" s="9" t="s">
        <v>1348</v>
      </c>
      <c r="B363" s="1">
        <f t="shared" si="25"/>
        <v>42500</v>
      </c>
      <c r="C363" s="13">
        <f t="shared" si="26"/>
        <v>0.40972222222222227</v>
      </c>
      <c r="D363" s="6">
        <f t="shared" si="29"/>
        <v>48.72157005555556</v>
      </c>
      <c r="E363" s="5">
        <f t="shared" si="27"/>
        <v>0.31833483333333334</v>
      </c>
      <c r="F363" s="14">
        <f t="shared" si="28"/>
        <v>0.55544381</v>
      </c>
    </row>
    <row r="364" spans="1:6" ht="13.5">
      <c r="A364" s="9" t="s">
        <v>1349</v>
      </c>
      <c r="B364" s="1">
        <f t="shared" si="25"/>
        <v>42500</v>
      </c>
      <c r="C364" s="13">
        <f t="shared" si="26"/>
        <v>0.4166666666666667</v>
      </c>
      <c r="D364" s="6">
        <f t="shared" si="29"/>
        <v>48.71733113888889</v>
      </c>
      <c r="E364" s="5">
        <f t="shared" si="27"/>
        <v>0.3203622222222222</v>
      </c>
      <c r="F364" s="14">
        <f t="shared" si="28"/>
        <v>0.55543297</v>
      </c>
    </row>
    <row r="365" spans="1:6" ht="13.5">
      <c r="A365" s="9" t="s">
        <v>1350</v>
      </c>
      <c r="B365" s="1">
        <f t="shared" si="25"/>
        <v>42500</v>
      </c>
      <c r="C365" s="13">
        <f t="shared" si="26"/>
        <v>0.4236111111111111</v>
      </c>
      <c r="D365" s="6">
        <f t="shared" si="29"/>
        <v>48.71309238888889</v>
      </c>
      <c r="E365" s="5">
        <f t="shared" si="27"/>
        <v>0.3223896111111111</v>
      </c>
      <c r="F365" s="14">
        <f t="shared" si="28"/>
        <v>0.55542219</v>
      </c>
    </row>
    <row r="366" spans="1:6" ht="13.5">
      <c r="A366" s="9" t="s">
        <v>1351</v>
      </c>
      <c r="B366" s="1">
        <f t="shared" si="25"/>
        <v>42500</v>
      </c>
      <c r="C366" s="13">
        <f t="shared" si="26"/>
        <v>0.4305555555555556</v>
      </c>
      <c r="D366" s="6">
        <f t="shared" si="29"/>
        <v>48.70885377777778</v>
      </c>
      <c r="E366" s="5">
        <f t="shared" si="27"/>
        <v>0.324417</v>
      </c>
      <c r="F366" s="14">
        <f t="shared" si="28"/>
        <v>0.55541147</v>
      </c>
    </row>
    <row r="367" spans="1:6" ht="13.5">
      <c r="A367" s="9" t="s">
        <v>1352</v>
      </c>
      <c r="B367" s="1">
        <f t="shared" si="25"/>
        <v>42500</v>
      </c>
      <c r="C367" s="13">
        <f t="shared" si="26"/>
        <v>0.4375</v>
      </c>
      <c r="D367" s="6">
        <f t="shared" si="29"/>
        <v>48.704615305555556</v>
      </c>
      <c r="E367" s="5">
        <f t="shared" si="27"/>
        <v>0.3264443888888889</v>
      </c>
      <c r="F367" s="14">
        <f t="shared" si="28"/>
        <v>0.5554008</v>
      </c>
    </row>
    <row r="368" spans="1:6" ht="13.5">
      <c r="A368" s="9" t="s">
        <v>1353</v>
      </c>
      <c r="B368" s="1">
        <f t="shared" si="25"/>
        <v>42500</v>
      </c>
      <c r="C368" s="13">
        <f t="shared" si="26"/>
        <v>0.4444444444444444</v>
      </c>
      <c r="D368" s="6">
        <f t="shared" si="29"/>
        <v>48.70037697222222</v>
      </c>
      <c r="E368" s="5">
        <f t="shared" si="27"/>
        <v>0.32847175</v>
      </c>
      <c r="F368" s="14">
        <f t="shared" si="28"/>
        <v>0.5553902</v>
      </c>
    </row>
    <row r="369" spans="1:6" ht="13.5">
      <c r="A369" s="9" t="s">
        <v>1354</v>
      </c>
      <c r="B369" s="1">
        <f t="shared" si="25"/>
        <v>42500</v>
      </c>
      <c r="C369" s="13">
        <f t="shared" si="26"/>
        <v>0.4513888888888889</v>
      </c>
      <c r="D369" s="6">
        <f t="shared" si="29"/>
        <v>48.696138777777776</v>
      </c>
      <c r="E369" s="5">
        <f t="shared" si="27"/>
        <v>0.3304991388888889</v>
      </c>
      <c r="F369" s="14">
        <f t="shared" si="28"/>
        <v>0.55537965</v>
      </c>
    </row>
    <row r="370" spans="1:6" ht="13.5">
      <c r="A370" s="9" t="s">
        <v>1355</v>
      </c>
      <c r="B370" s="1">
        <f t="shared" si="25"/>
        <v>42500</v>
      </c>
      <c r="C370" s="13">
        <f t="shared" si="26"/>
        <v>0.4583333333333333</v>
      </c>
      <c r="D370" s="6">
        <f t="shared" si="29"/>
        <v>48.691900777777775</v>
      </c>
      <c r="E370" s="5">
        <f t="shared" si="27"/>
        <v>0.3325265</v>
      </c>
      <c r="F370" s="14">
        <f t="shared" si="28"/>
        <v>0.55536916</v>
      </c>
    </row>
    <row r="371" spans="1:6" ht="13.5">
      <c r="A371" s="9" t="s">
        <v>1356</v>
      </c>
      <c r="B371" s="1">
        <f t="shared" si="25"/>
        <v>42500</v>
      </c>
      <c r="C371" s="13">
        <f t="shared" si="26"/>
        <v>0.46527777777777773</v>
      </c>
      <c r="D371" s="6">
        <f t="shared" si="29"/>
        <v>48.68766291666666</v>
      </c>
      <c r="E371" s="5">
        <f t="shared" si="27"/>
        <v>0.33455383333333333</v>
      </c>
      <c r="F371" s="14">
        <f t="shared" si="28"/>
        <v>0.55535873</v>
      </c>
    </row>
    <row r="372" spans="1:6" ht="13.5">
      <c r="A372" s="9" t="s">
        <v>1357</v>
      </c>
      <c r="B372" s="1">
        <f t="shared" si="25"/>
        <v>42500</v>
      </c>
      <c r="C372" s="13">
        <f t="shared" si="26"/>
        <v>0.47222222222222227</v>
      </c>
      <c r="D372" s="6">
        <f t="shared" si="29"/>
        <v>48.68342519444444</v>
      </c>
      <c r="E372" s="5">
        <f t="shared" si="27"/>
        <v>0.33658119444444445</v>
      </c>
      <c r="F372" s="14">
        <f t="shared" si="28"/>
        <v>0.55534836</v>
      </c>
    </row>
    <row r="373" spans="1:6" ht="13.5">
      <c r="A373" s="9" t="s">
        <v>1358</v>
      </c>
      <c r="B373" s="1">
        <f t="shared" si="25"/>
        <v>42500</v>
      </c>
      <c r="C373" s="13">
        <f t="shared" si="26"/>
        <v>0.4791666666666667</v>
      </c>
      <c r="D373" s="6">
        <f t="shared" si="29"/>
        <v>48.679187666666664</v>
      </c>
      <c r="E373" s="5">
        <f t="shared" si="27"/>
        <v>0.3386085277777778</v>
      </c>
      <c r="F373" s="14">
        <f t="shared" si="28"/>
        <v>0.55533804</v>
      </c>
    </row>
    <row r="374" spans="1:6" ht="13.5">
      <c r="A374" s="9" t="s">
        <v>1359</v>
      </c>
      <c r="B374" s="1">
        <f t="shared" si="25"/>
        <v>42500</v>
      </c>
      <c r="C374" s="13">
        <f t="shared" si="26"/>
        <v>0.4861111111111111</v>
      </c>
      <c r="D374" s="6">
        <f t="shared" si="29"/>
        <v>48.674950305555555</v>
      </c>
      <c r="E374" s="5">
        <f t="shared" si="27"/>
        <v>0.3406358333333333</v>
      </c>
      <c r="F374" s="14">
        <f t="shared" si="28"/>
        <v>0.55532779</v>
      </c>
    </row>
    <row r="375" spans="1:6" ht="13.5">
      <c r="A375" s="9" t="s">
        <v>1360</v>
      </c>
      <c r="B375" s="1">
        <f t="shared" si="25"/>
        <v>42500</v>
      </c>
      <c r="C375" s="13">
        <f t="shared" si="26"/>
        <v>0.4930555555555556</v>
      </c>
      <c r="D375" s="6">
        <f t="shared" si="29"/>
        <v>48.670713111111105</v>
      </c>
      <c r="E375" s="5">
        <f t="shared" si="27"/>
        <v>0.3426631388888889</v>
      </c>
      <c r="F375" s="14">
        <f t="shared" si="28"/>
        <v>0.55531759</v>
      </c>
    </row>
    <row r="376" spans="1:6" ht="13.5">
      <c r="A376" s="9" t="s">
        <v>1361</v>
      </c>
      <c r="B376" s="1">
        <f t="shared" si="25"/>
        <v>42500</v>
      </c>
      <c r="C376" s="13">
        <f t="shared" si="26"/>
        <v>0.5</v>
      </c>
      <c r="D376" s="6">
        <f t="shared" si="29"/>
        <v>48.66647608333333</v>
      </c>
      <c r="E376" s="5">
        <f t="shared" si="27"/>
        <v>0.3446904444444444</v>
      </c>
      <c r="F376" s="14">
        <f t="shared" si="28"/>
        <v>0.55530745</v>
      </c>
    </row>
    <row r="377" spans="1:6" ht="13.5">
      <c r="A377" s="9" t="s">
        <v>1362</v>
      </c>
      <c r="B377" s="1">
        <f t="shared" si="25"/>
        <v>42500</v>
      </c>
      <c r="C377" s="13">
        <f t="shared" si="26"/>
        <v>0.5069444444444444</v>
      </c>
      <c r="D377" s="6">
        <f t="shared" si="29"/>
        <v>48.66223925</v>
      </c>
      <c r="E377" s="5">
        <f t="shared" si="27"/>
        <v>0.3467177222222222</v>
      </c>
      <c r="F377" s="14">
        <f t="shared" si="28"/>
        <v>0.55529737</v>
      </c>
    </row>
    <row r="378" spans="1:6" ht="13.5">
      <c r="A378" s="9" t="s">
        <v>1363</v>
      </c>
      <c r="B378" s="1">
        <f t="shared" si="25"/>
        <v>42500</v>
      </c>
      <c r="C378" s="13">
        <f t="shared" si="26"/>
        <v>0.513888888888889</v>
      </c>
      <c r="D378" s="6">
        <f t="shared" si="29"/>
        <v>48.658002583333335</v>
      </c>
      <c r="E378" s="5">
        <f t="shared" si="27"/>
        <v>0.3487449722222222</v>
      </c>
      <c r="F378" s="14">
        <f t="shared" si="28"/>
        <v>0.55528735</v>
      </c>
    </row>
    <row r="379" spans="1:6" ht="13.5">
      <c r="A379" s="9" t="s">
        <v>1364</v>
      </c>
      <c r="B379" s="1">
        <f t="shared" si="25"/>
        <v>42500</v>
      </c>
      <c r="C379" s="13">
        <f t="shared" si="26"/>
        <v>0.5208333333333334</v>
      </c>
      <c r="D379" s="6">
        <f t="shared" si="29"/>
        <v>48.65376613888889</v>
      </c>
      <c r="E379" s="5">
        <f t="shared" si="27"/>
        <v>0.3507722222222222</v>
      </c>
      <c r="F379" s="14">
        <f t="shared" si="28"/>
        <v>0.55527739</v>
      </c>
    </row>
    <row r="380" spans="1:6" ht="13.5">
      <c r="A380" s="9" t="s">
        <v>1365</v>
      </c>
      <c r="B380" s="1">
        <f t="shared" si="25"/>
        <v>42500</v>
      </c>
      <c r="C380" s="13">
        <f t="shared" si="26"/>
        <v>0.5277777777777778</v>
      </c>
      <c r="D380" s="6">
        <f t="shared" si="29"/>
        <v>48.64952986111111</v>
      </c>
      <c r="E380" s="5">
        <f t="shared" si="27"/>
        <v>0.3527994722222222</v>
      </c>
      <c r="F380" s="14">
        <f t="shared" si="28"/>
        <v>0.55526749</v>
      </c>
    </row>
    <row r="381" spans="1:6" ht="13.5">
      <c r="A381" s="9" t="s">
        <v>1366</v>
      </c>
      <c r="B381" s="1">
        <f t="shared" si="25"/>
        <v>42500</v>
      </c>
      <c r="C381" s="13">
        <f t="shared" si="26"/>
        <v>0.5347222222222222</v>
      </c>
      <c r="D381" s="6">
        <f t="shared" si="29"/>
        <v>48.64529377777778</v>
      </c>
      <c r="E381" s="5">
        <f t="shared" si="27"/>
        <v>0.3548266666666666</v>
      </c>
      <c r="F381" s="14">
        <f t="shared" si="28"/>
        <v>0.55525764</v>
      </c>
    </row>
    <row r="382" spans="1:6" ht="13.5">
      <c r="A382" s="9" t="s">
        <v>1367</v>
      </c>
      <c r="B382" s="1">
        <f t="shared" si="25"/>
        <v>42500</v>
      </c>
      <c r="C382" s="13">
        <f t="shared" si="26"/>
        <v>0.5416666666666666</v>
      </c>
      <c r="D382" s="6">
        <f t="shared" si="29"/>
        <v>48.64105788888889</v>
      </c>
      <c r="E382" s="5">
        <f t="shared" si="27"/>
        <v>0.3568538611111111</v>
      </c>
      <c r="F382" s="14">
        <f t="shared" si="28"/>
        <v>0.55524785</v>
      </c>
    </row>
    <row r="383" spans="1:6" ht="13.5">
      <c r="A383" s="9" t="s">
        <v>1368</v>
      </c>
      <c r="B383" s="1">
        <f t="shared" si="25"/>
        <v>42500</v>
      </c>
      <c r="C383" s="13">
        <f t="shared" si="26"/>
        <v>0.548611111111111</v>
      </c>
      <c r="D383" s="6">
        <f t="shared" si="29"/>
        <v>48.63682219444444</v>
      </c>
      <c r="E383" s="5">
        <f t="shared" si="27"/>
        <v>0.35888102777777775</v>
      </c>
      <c r="F383" s="14">
        <f t="shared" si="28"/>
        <v>0.55523813</v>
      </c>
    </row>
    <row r="384" spans="1:6" ht="13.5">
      <c r="A384" s="9" t="s">
        <v>1369</v>
      </c>
      <c r="B384" s="1">
        <f t="shared" si="25"/>
        <v>42500</v>
      </c>
      <c r="C384" s="13">
        <f t="shared" si="26"/>
        <v>0.5555555555555556</v>
      </c>
      <c r="D384" s="6">
        <f t="shared" si="29"/>
        <v>48.63258672222222</v>
      </c>
      <c r="E384" s="5">
        <f t="shared" si="27"/>
        <v>0.36090819444444444</v>
      </c>
      <c r="F384" s="14">
        <f t="shared" si="28"/>
        <v>0.55522846</v>
      </c>
    </row>
    <row r="385" spans="1:6" ht="13.5">
      <c r="A385" s="9" t="s">
        <v>1370</v>
      </c>
      <c r="B385" s="1">
        <f t="shared" si="25"/>
        <v>42500</v>
      </c>
      <c r="C385" s="13">
        <f t="shared" si="26"/>
        <v>0.5625</v>
      </c>
      <c r="D385" s="6">
        <f t="shared" si="29"/>
        <v>48.62835144444445</v>
      </c>
      <c r="E385" s="5">
        <f t="shared" si="27"/>
        <v>0.36293530555555553</v>
      </c>
      <c r="F385" s="14">
        <f t="shared" si="28"/>
        <v>0.55521884</v>
      </c>
    </row>
    <row r="386" spans="1:6" ht="13.5">
      <c r="A386" s="9" t="s">
        <v>1371</v>
      </c>
      <c r="B386" s="1">
        <f t="shared" si="25"/>
        <v>42500</v>
      </c>
      <c r="C386" s="13">
        <f t="shared" si="26"/>
        <v>0.5694444444444444</v>
      </c>
      <c r="D386" s="6">
        <f t="shared" si="29"/>
        <v>48.624116388888886</v>
      </c>
      <c r="E386" s="5">
        <f t="shared" si="27"/>
        <v>0.3649624166666666</v>
      </c>
      <c r="F386" s="14">
        <f t="shared" si="28"/>
        <v>0.55520929</v>
      </c>
    </row>
    <row r="387" spans="1:6" ht="13.5">
      <c r="A387" s="9" t="s">
        <v>1372</v>
      </c>
      <c r="B387" s="1">
        <f t="shared" si="25"/>
        <v>42500</v>
      </c>
      <c r="C387" s="13">
        <f t="shared" si="26"/>
        <v>0.576388888888889</v>
      </c>
      <c r="D387" s="6">
        <f t="shared" si="29"/>
        <v>48.61988155555556</v>
      </c>
      <c r="E387" s="5">
        <f t="shared" si="27"/>
        <v>0.36698949999999997</v>
      </c>
      <c r="F387" s="14">
        <f t="shared" si="28"/>
        <v>0.5551998</v>
      </c>
    </row>
    <row r="388" spans="1:6" ht="13.5">
      <c r="A388" s="9" t="s">
        <v>1373</v>
      </c>
      <c r="B388" s="1">
        <f t="shared" si="25"/>
        <v>42500</v>
      </c>
      <c r="C388" s="13">
        <f t="shared" si="26"/>
        <v>0.5833333333333334</v>
      </c>
      <c r="D388" s="6">
        <f t="shared" si="29"/>
        <v>48.61564694444444</v>
      </c>
      <c r="E388" s="5">
        <f t="shared" si="27"/>
        <v>0.3690165555555555</v>
      </c>
      <c r="F388" s="14">
        <f t="shared" si="28"/>
        <v>0.55519036</v>
      </c>
    </row>
    <row r="389" spans="1:6" ht="13.5">
      <c r="A389" s="9" t="s">
        <v>1374</v>
      </c>
      <c r="B389" s="1">
        <f t="shared" si="25"/>
        <v>42500</v>
      </c>
      <c r="C389" s="13">
        <f t="shared" si="26"/>
        <v>0.5902777777777778</v>
      </c>
      <c r="D389" s="6">
        <f t="shared" si="29"/>
        <v>48.61141252777778</v>
      </c>
      <c r="E389" s="5">
        <f t="shared" si="27"/>
        <v>0.3710435833333333</v>
      </c>
      <c r="F389" s="14">
        <f t="shared" si="28"/>
        <v>0.55518098</v>
      </c>
    </row>
    <row r="390" spans="1:6" ht="13.5">
      <c r="A390" s="9" t="s">
        <v>1375</v>
      </c>
      <c r="B390" s="1">
        <f t="shared" si="25"/>
        <v>42500</v>
      </c>
      <c r="C390" s="13">
        <f t="shared" si="26"/>
        <v>0.5972222222222222</v>
      </c>
      <c r="D390" s="6">
        <f t="shared" si="29"/>
        <v>48.60717836111111</v>
      </c>
      <c r="E390" s="5">
        <f t="shared" si="27"/>
        <v>0.3730705833333333</v>
      </c>
      <c r="F390" s="14">
        <f t="shared" si="28"/>
        <v>0.55517166</v>
      </c>
    </row>
    <row r="391" spans="1:6" ht="13.5">
      <c r="A391" s="9" t="s">
        <v>1376</v>
      </c>
      <c r="B391" s="1">
        <f t="shared" si="25"/>
        <v>42500</v>
      </c>
      <c r="C391" s="13">
        <f t="shared" si="26"/>
        <v>0.6041666666666666</v>
      </c>
      <c r="D391" s="6">
        <f t="shared" si="29"/>
        <v>48.602944416666666</v>
      </c>
      <c r="E391" s="5">
        <f t="shared" si="27"/>
        <v>0.3750975555555555</v>
      </c>
      <c r="F391" s="14">
        <f t="shared" si="28"/>
        <v>0.5551624</v>
      </c>
    </row>
    <row r="392" spans="1:6" ht="13.5">
      <c r="A392" s="9" t="s">
        <v>1377</v>
      </c>
      <c r="B392" s="1">
        <f t="shared" si="25"/>
        <v>42500</v>
      </c>
      <c r="C392" s="13">
        <f t="shared" si="26"/>
        <v>0.611111111111111</v>
      </c>
      <c r="D392" s="6">
        <f t="shared" si="29"/>
        <v>48.59871072222222</v>
      </c>
      <c r="E392" s="5">
        <f t="shared" si="27"/>
        <v>0.3771245</v>
      </c>
      <c r="F392" s="14">
        <f t="shared" si="28"/>
        <v>0.5551532</v>
      </c>
    </row>
    <row r="393" spans="1:6" ht="13.5">
      <c r="A393" s="9" t="s">
        <v>1378</v>
      </c>
      <c r="B393" s="1">
        <f t="shared" si="25"/>
        <v>42500</v>
      </c>
      <c r="C393" s="13">
        <f t="shared" si="26"/>
        <v>0.6180555555555556</v>
      </c>
      <c r="D393" s="6">
        <f t="shared" si="29"/>
        <v>48.594477250000004</v>
      </c>
      <c r="E393" s="5">
        <f t="shared" si="27"/>
        <v>0.37915141666666663</v>
      </c>
      <c r="F393" s="14">
        <f t="shared" si="28"/>
        <v>0.55514406</v>
      </c>
    </row>
    <row r="394" spans="1:6" ht="13.5">
      <c r="A394" s="9" t="s">
        <v>1379</v>
      </c>
      <c r="B394" s="1">
        <f t="shared" si="25"/>
        <v>42500</v>
      </c>
      <c r="C394" s="13">
        <f t="shared" si="26"/>
        <v>0.625</v>
      </c>
      <c r="D394" s="6">
        <f t="shared" si="29"/>
        <v>48.590244000000006</v>
      </c>
      <c r="E394" s="5">
        <f t="shared" si="27"/>
        <v>0.38117830555555554</v>
      </c>
      <c r="F394" s="14">
        <f t="shared" si="28"/>
        <v>0.55513497</v>
      </c>
    </row>
    <row r="395" spans="1:6" ht="13.5">
      <c r="A395" s="9" t="s">
        <v>1380</v>
      </c>
      <c r="B395" s="1">
        <f t="shared" si="25"/>
        <v>42500</v>
      </c>
      <c r="C395" s="13">
        <f t="shared" si="26"/>
        <v>0.6319444444444444</v>
      </c>
      <c r="D395" s="6">
        <f t="shared" si="29"/>
        <v>48.58601102777778</v>
      </c>
      <c r="E395" s="5">
        <f t="shared" si="27"/>
        <v>0.38320516666666665</v>
      </c>
      <c r="F395" s="14">
        <f t="shared" si="28"/>
        <v>0.55512594</v>
      </c>
    </row>
    <row r="396" spans="1:6" ht="13.5">
      <c r="A396" s="9" t="s">
        <v>1381</v>
      </c>
      <c r="B396" s="1">
        <f t="shared" si="25"/>
        <v>42500</v>
      </c>
      <c r="C396" s="13">
        <f t="shared" si="26"/>
        <v>0.638888888888889</v>
      </c>
      <c r="D396" s="6">
        <f t="shared" si="29"/>
        <v>48.58177827777778</v>
      </c>
      <c r="E396" s="5">
        <f t="shared" si="27"/>
        <v>0.385232</v>
      </c>
      <c r="F396" s="14">
        <f t="shared" si="28"/>
        <v>0.55511697</v>
      </c>
    </row>
    <row r="397" spans="1:6" ht="13.5">
      <c r="A397" s="9" t="s">
        <v>1382</v>
      </c>
      <c r="B397" s="1">
        <f t="shared" si="25"/>
        <v>42500</v>
      </c>
      <c r="C397" s="13">
        <f t="shared" si="26"/>
        <v>0.6458333333333334</v>
      </c>
      <c r="D397" s="6">
        <f t="shared" si="29"/>
        <v>48.57754580555556</v>
      </c>
      <c r="E397" s="5">
        <f t="shared" si="27"/>
        <v>0.3872587777777778</v>
      </c>
      <c r="F397" s="14">
        <f t="shared" si="28"/>
        <v>0.55510806</v>
      </c>
    </row>
    <row r="398" spans="1:6" ht="13.5">
      <c r="A398" s="9" t="s">
        <v>1383</v>
      </c>
      <c r="B398" s="1">
        <f t="shared" si="25"/>
        <v>42500</v>
      </c>
      <c r="C398" s="13">
        <f t="shared" si="26"/>
        <v>0.6527777777777778</v>
      </c>
      <c r="D398" s="6">
        <f t="shared" si="29"/>
        <v>48.57331355555556</v>
      </c>
      <c r="E398" s="5">
        <f t="shared" si="27"/>
        <v>0.3892855277777778</v>
      </c>
      <c r="F398" s="14">
        <f t="shared" si="28"/>
        <v>0.55509921</v>
      </c>
    </row>
    <row r="399" spans="1:6" ht="13.5">
      <c r="A399" s="9" t="s">
        <v>1384</v>
      </c>
      <c r="B399" s="1">
        <f t="shared" si="25"/>
        <v>42500</v>
      </c>
      <c r="C399" s="13">
        <f t="shared" si="26"/>
        <v>0.6597222222222222</v>
      </c>
      <c r="D399" s="6">
        <f t="shared" si="29"/>
        <v>48.569081583333336</v>
      </c>
      <c r="E399" s="5">
        <f t="shared" si="27"/>
        <v>0.39131225000000003</v>
      </c>
      <c r="F399" s="14">
        <f t="shared" si="28"/>
        <v>0.55509042</v>
      </c>
    </row>
    <row r="400" spans="1:6" ht="13.5">
      <c r="A400" s="9" t="s">
        <v>1385</v>
      </c>
      <c r="B400" s="1">
        <f aca="true" t="shared" si="30" ref="B400:B463">DATE(FIXED(MID(A400,9,4)),FIXED(MID(A400,4,3)),FIXED(MID(A400,1,3)))</f>
        <v>42500</v>
      </c>
      <c r="C400" s="13">
        <f aca="true" t="shared" si="31" ref="C400:C463">(VALUE(MID(A400,14,2))+VALUE(MID(A400,17,2))/60+VALUE(MID(A400,20,5))/3660)/24</f>
        <v>0.6666666666666666</v>
      </c>
      <c r="D400" s="6">
        <f t="shared" si="29"/>
        <v>48.56484988888889</v>
      </c>
      <c r="E400" s="5">
        <f aca="true" t="shared" si="32" ref="E400:E463">-((VALUE(MID(A400,44,2))+VALUE(MID(A400,47,2))/60+VALUE(MID(A400,50,7))/3600)*(IF(MID(A400,43,1)="-",-1,1)))</f>
        <v>0.39333894444444445</v>
      </c>
      <c r="F400" s="14">
        <f aca="true" t="shared" si="33" ref="F400:F463">VALUE(MID(A400,60,11))</f>
        <v>0.55508168</v>
      </c>
    </row>
    <row r="401" spans="1:6" ht="13.5">
      <c r="A401" s="9" t="s">
        <v>1386</v>
      </c>
      <c r="B401" s="1">
        <f t="shared" si="30"/>
        <v>42500</v>
      </c>
      <c r="C401" s="13">
        <f t="shared" si="31"/>
        <v>0.6736111111111112</v>
      </c>
      <c r="D401" s="6">
        <f aca="true" t="shared" si="34" ref="D401:D464">VALUE(MID(A401,27,3))+VALUE(MID(A401,31,2))/60+VALUE(MID(A401,34,7))/3600</f>
        <v>48.560618444444444</v>
      </c>
      <c r="E401" s="5">
        <f t="shared" si="32"/>
        <v>0.3953655833333334</v>
      </c>
      <c r="F401" s="14">
        <f t="shared" si="33"/>
        <v>0.55507301</v>
      </c>
    </row>
    <row r="402" spans="1:6" ht="13.5">
      <c r="A402" s="9" t="s">
        <v>1387</v>
      </c>
      <c r="B402" s="1">
        <f t="shared" si="30"/>
        <v>42500</v>
      </c>
      <c r="C402" s="13">
        <f t="shared" si="31"/>
        <v>0.6805555555555555</v>
      </c>
      <c r="D402" s="6">
        <f t="shared" si="34"/>
        <v>48.55638725</v>
      </c>
      <c r="E402" s="5">
        <f t="shared" si="32"/>
        <v>0.39739219444444446</v>
      </c>
      <c r="F402" s="14">
        <f t="shared" si="33"/>
        <v>0.55506439</v>
      </c>
    </row>
    <row r="403" spans="1:6" ht="13.5">
      <c r="A403" s="9" t="s">
        <v>1388</v>
      </c>
      <c r="B403" s="1">
        <f t="shared" si="30"/>
        <v>42500</v>
      </c>
      <c r="C403" s="13">
        <f t="shared" si="31"/>
        <v>0.6875</v>
      </c>
      <c r="D403" s="6">
        <f t="shared" si="34"/>
        <v>48.55215636111111</v>
      </c>
      <c r="E403" s="5">
        <f t="shared" si="32"/>
        <v>0.3994187777777778</v>
      </c>
      <c r="F403" s="14">
        <f t="shared" si="33"/>
        <v>0.55505583</v>
      </c>
    </row>
    <row r="404" spans="1:6" ht="13.5">
      <c r="A404" s="9" t="s">
        <v>1389</v>
      </c>
      <c r="B404" s="1">
        <f t="shared" si="30"/>
        <v>42500</v>
      </c>
      <c r="C404" s="13">
        <f t="shared" si="31"/>
        <v>0.6944444444444445</v>
      </c>
      <c r="D404" s="6">
        <f t="shared" si="34"/>
        <v>48.54792572222222</v>
      </c>
      <c r="E404" s="5">
        <f t="shared" si="32"/>
        <v>0.4014453055555556</v>
      </c>
      <c r="F404" s="14">
        <f t="shared" si="33"/>
        <v>0.55504732</v>
      </c>
    </row>
    <row r="405" spans="1:6" ht="13.5">
      <c r="A405" s="9" t="s">
        <v>1390</v>
      </c>
      <c r="B405" s="1">
        <f t="shared" si="30"/>
        <v>42500</v>
      </c>
      <c r="C405" s="13">
        <f t="shared" si="31"/>
        <v>0.7013888888888888</v>
      </c>
      <c r="D405" s="6">
        <f t="shared" si="34"/>
        <v>48.543695388888885</v>
      </c>
      <c r="E405" s="5">
        <f t="shared" si="32"/>
        <v>0.40347180555555556</v>
      </c>
      <c r="F405" s="14">
        <f t="shared" si="33"/>
        <v>0.55503888</v>
      </c>
    </row>
    <row r="406" spans="1:6" ht="13.5">
      <c r="A406" s="9" t="s">
        <v>1391</v>
      </c>
      <c r="B406" s="1">
        <f t="shared" si="30"/>
        <v>42500</v>
      </c>
      <c r="C406" s="13">
        <f t="shared" si="31"/>
        <v>0.7083333333333334</v>
      </c>
      <c r="D406" s="6">
        <f t="shared" si="34"/>
        <v>48.53946533333333</v>
      </c>
      <c r="E406" s="5">
        <f t="shared" si="32"/>
        <v>0.40549825</v>
      </c>
      <c r="F406" s="14">
        <f t="shared" si="33"/>
        <v>0.55503049</v>
      </c>
    </row>
    <row r="407" spans="1:6" ht="13.5">
      <c r="A407" s="9" t="s">
        <v>1392</v>
      </c>
      <c r="B407" s="1">
        <f t="shared" si="30"/>
        <v>42500</v>
      </c>
      <c r="C407" s="13">
        <f t="shared" si="31"/>
        <v>0.7152777777777778</v>
      </c>
      <c r="D407" s="6">
        <f t="shared" si="34"/>
        <v>48.53523555555555</v>
      </c>
      <c r="E407" s="5">
        <f t="shared" si="32"/>
        <v>0.4075246388888889</v>
      </c>
      <c r="F407" s="14">
        <f t="shared" si="33"/>
        <v>0.55502217</v>
      </c>
    </row>
    <row r="408" spans="1:6" ht="13.5">
      <c r="A408" s="9" t="s">
        <v>1393</v>
      </c>
      <c r="B408" s="1">
        <f t="shared" si="30"/>
        <v>42500</v>
      </c>
      <c r="C408" s="13">
        <f t="shared" si="31"/>
        <v>0.7222222222222222</v>
      </c>
      <c r="D408" s="6">
        <f t="shared" si="34"/>
        <v>48.53100605555556</v>
      </c>
      <c r="E408" s="5">
        <f t="shared" si="32"/>
        <v>0.409551</v>
      </c>
      <c r="F408" s="14">
        <f t="shared" si="33"/>
        <v>0.5550139</v>
      </c>
    </row>
    <row r="409" spans="1:6" ht="13.5">
      <c r="A409" s="9" t="s">
        <v>1394</v>
      </c>
      <c r="B409" s="1">
        <f t="shared" si="30"/>
        <v>42500</v>
      </c>
      <c r="C409" s="13">
        <f t="shared" si="31"/>
        <v>0.7291666666666666</v>
      </c>
      <c r="D409" s="6">
        <f t="shared" si="34"/>
        <v>48.52677686111111</v>
      </c>
      <c r="E409" s="5">
        <f t="shared" si="32"/>
        <v>0.41157733333333335</v>
      </c>
      <c r="F409" s="14">
        <f t="shared" si="33"/>
        <v>0.55500569</v>
      </c>
    </row>
    <row r="410" spans="1:6" ht="13.5">
      <c r="A410" s="9" t="s">
        <v>1395</v>
      </c>
      <c r="B410" s="1">
        <f t="shared" si="30"/>
        <v>42500</v>
      </c>
      <c r="C410" s="13">
        <f t="shared" si="31"/>
        <v>0.7361111111111112</v>
      </c>
      <c r="D410" s="6">
        <f t="shared" si="34"/>
        <v>48.52254797222222</v>
      </c>
      <c r="E410" s="5">
        <f t="shared" si="32"/>
        <v>0.41360361111111116</v>
      </c>
      <c r="F410" s="14">
        <f t="shared" si="33"/>
        <v>0.55499754</v>
      </c>
    </row>
    <row r="411" spans="1:6" ht="13.5">
      <c r="A411" s="9" t="s">
        <v>1396</v>
      </c>
      <c r="B411" s="1">
        <f t="shared" si="30"/>
        <v>42500</v>
      </c>
      <c r="C411" s="13">
        <f t="shared" si="31"/>
        <v>0.7430555555555555</v>
      </c>
      <c r="D411" s="6">
        <f t="shared" si="34"/>
        <v>48.51831938888889</v>
      </c>
      <c r="E411" s="5">
        <f t="shared" si="32"/>
        <v>0.41562983333333336</v>
      </c>
      <c r="F411" s="14">
        <f t="shared" si="33"/>
        <v>0.55498944</v>
      </c>
    </row>
    <row r="412" spans="1:6" ht="13.5">
      <c r="A412" s="9" t="s">
        <v>1397</v>
      </c>
      <c r="B412" s="1">
        <f t="shared" si="30"/>
        <v>42500</v>
      </c>
      <c r="C412" s="13">
        <f t="shared" si="31"/>
        <v>0.75</v>
      </c>
      <c r="D412" s="6">
        <f t="shared" si="34"/>
        <v>48.514091083333334</v>
      </c>
      <c r="E412" s="5">
        <f t="shared" si="32"/>
        <v>0.417656</v>
      </c>
      <c r="F412" s="14">
        <f t="shared" si="33"/>
        <v>0.55498141</v>
      </c>
    </row>
    <row r="413" spans="1:6" ht="13.5">
      <c r="A413" s="9" t="s">
        <v>1398</v>
      </c>
      <c r="B413" s="1">
        <f t="shared" si="30"/>
        <v>42500</v>
      </c>
      <c r="C413" s="13">
        <f t="shared" si="31"/>
        <v>0.7569444444444445</v>
      </c>
      <c r="D413" s="6">
        <f t="shared" si="34"/>
        <v>48.50986311111111</v>
      </c>
      <c r="E413" s="5">
        <f t="shared" si="32"/>
        <v>0.4196821388888889</v>
      </c>
      <c r="F413" s="14">
        <f t="shared" si="33"/>
        <v>0.55497343</v>
      </c>
    </row>
    <row r="414" spans="1:6" ht="13.5">
      <c r="A414" s="9" t="s">
        <v>1399</v>
      </c>
      <c r="B414" s="1">
        <f t="shared" si="30"/>
        <v>42500</v>
      </c>
      <c r="C414" s="13">
        <f t="shared" si="31"/>
        <v>0.7638888888888888</v>
      </c>
      <c r="D414" s="6">
        <f t="shared" si="34"/>
        <v>48.505635444444444</v>
      </c>
      <c r="E414" s="5">
        <f t="shared" si="32"/>
        <v>0.42170822222222226</v>
      </c>
      <c r="F414" s="14">
        <f t="shared" si="33"/>
        <v>0.55496551</v>
      </c>
    </row>
    <row r="415" spans="1:6" ht="13.5">
      <c r="A415" s="9" t="s">
        <v>1400</v>
      </c>
      <c r="B415" s="1">
        <f t="shared" si="30"/>
        <v>42500</v>
      </c>
      <c r="C415" s="13">
        <f t="shared" si="31"/>
        <v>0.7708333333333334</v>
      </c>
      <c r="D415" s="6">
        <f t="shared" si="34"/>
        <v>48.50140811111111</v>
      </c>
      <c r="E415" s="5">
        <f t="shared" si="32"/>
        <v>0.42373425000000003</v>
      </c>
      <c r="F415" s="14">
        <f t="shared" si="33"/>
        <v>0.55495765</v>
      </c>
    </row>
    <row r="416" spans="1:6" ht="13.5">
      <c r="A416" s="9" t="s">
        <v>1401</v>
      </c>
      <c r="B416" s="1">
        <f t="shared" si="30"/>
        <v>42500</v>
      </c>
      <c r="C416" s="13">
        <f t="shared" si="31"/>
        <v>0.7777777777777778</v>
      </c>
      <c r="D416" s="6">
        <f t="shared" si="34"/>
        <v>48.49718105555556</v>
      </c>
      <c r="E416" s="5">
        <f t="shared" si="32"/>
        <v>0.42576022222222226</v>
      </c>
      <c r="F416" s="14">
        <f t="shared" si="33"/>
        <v>0.55494985</v>
      </c>
    </row>
    <row r="417" spans="1:6" ht="13.5">
      <c r="A417" s="9" t="s">
        <v>1402</v>
      </c>
      <c r="B417" s="1">
        <f t="shared" si="30"/>
        <v>42500</v>
      </c>
      <c r="C417" s="13">
        <f t="shared" si="31"/>
        <v>0.7847222222222222</v>
      </c>
      <c r="D417" s="6">
        <f t="shared" si="34"/>
        <v>48.49295436111111</v>
      </c>
      <c r="E417" s="5">
        <f t="shared" si="32"/>
        <v>0.4277861666666667</v>
      </c>
      <c r="F417" s="14">
        <f t="shared" si="33"/>
        <v>0.5549421</v>
      </c>
    </row>
    <row r="418" spans="1:6" ht="13.5">
      <c r="A418" s="9" t="s">
        <v>1403</v>
      </c>
      <c r="B418" s="1">
        <f t="shared" si="30"/>
        <v>42500</v>
      </c>
      <c r="C418" s="13">
        <f t="shared" si="31"/>
        <v>0.7916666666666666</v>
      </c>
      <c r="D418" s="6">
        <f t="shared" si="34"/>
        <v>48.48872797222222</v>
      </c>
      <c r="E418" s="5">
        <f t="shared" si="32"/>
        <v>0.42981202777777777</v>
      </c>
      <c r="F418" s="14">
        <f t="shared" si="33"/>
        <v>0.55493442</v>
      </c>
    </row>
    <row r="419" spans="1:6" ht="13.5">
      <c r="A419" s="9" t="s">
        <v>1404</v>
      </c>
      <c r="B419" s="1">
        <f t="shared" si="30"/>
        <v>42500</v>
      </c>
      <c r="C419" s="13">
        <f t="shared" si="31"/>
        <v>0.7986111111111112</v>
      </c>
      <c r="D419" s="6">
        <f t="shared" si="34"/>
        <v>48.484501916666666</v>
      </c>
      <c r="E419" s="5">
        <f t="shared" si="32"/>
        <v>0.4318378611111111</v>
      </c>
      <c r="F419" s="14">
        <f t="shared" si="33"/>
        <v>0.55492679</v>
      </c>
    </row>
    <row r="420" spans="1:6" ht="13.5">
      <c r="A420" s="9" t="s">
        <v>1405</v>
      </c>
      <c r="B420" s="1">
        <f t="shared" si="30"/>
        <v>42500</v>
      </c>
      <c r="C420" s="13">
        <f t="shared" si="31"/>
        <v>0.8055555555555555</v>
      </c>
      <c r="D420" s="6">
        <f t="shared" si="34"/>
        <v>48.48027619444445</v>
      </c>
      <c r="E420" s="5">
        <f t="shared" si="32"/>
        <v>0.4338636111111111</v>
      </c>
      <c r="F420" s="14">
        <f t="shared" si="33"/>
        <v>0.55491922</v>
      </c>
    </row>
    <row r="421" spans="1:6" ht="13.5">
      <c r="A421" s="9" t="s">
        <v>1406</v>
      </c>
      <c r="B421" s="1">
        <f t="shared" si="30"/>
        <v>42500</v>
      </c>
      <c r="C421" s="13">
        <f t="shared" si="31"/>
        <v>0.8125</v>
      </c>
      <c r="D421" s="6">
        <f t="shared" si="34"/>
        <v>48.47605083333333</v>
      </c>
      <c r="E421" s="5">
        <f t="shared" si="32"/>
        <v>0.43588933333333335</v>
      </c>
      <c r="F421" s="14">
        <f t="shared" si="33"/>
        <v>0.55491171</v>
      </c>
    </row>
    <row r="422" spans="1:6" ht="13.5">
      <c r="A422" s="9" t="s">
        <v>1407</v>
      </c>
      <c r="B422" s="1">
        <f t="shared" si="30"/>
        <v>42500</v>
      </c>
      <c r="C422" s="13">
        <f t="shared" si="31"/>
        <v>0.8194444444444445</v>
      </c>
      <c r="D422" s="6">
        <f t="shared" si="34"/>
        <v>48.47182577777778</v>
      </c>
      <c r="E422" s="5">
        <f t="shared" si="32"/>
        <v>0.43791497222222225</v>
      </c>
      <c r="F422" s="14">
        <f t="shared" si="33"/>
        <v>0.55490425</v>
      </c>
    </row>
    <row r="423" spans="1:6" ht="13.5">
      <c r="A423" s="9" t="s">
        <v>1408</v>
      </c>
      <c r="B423" s="1">
        <f t="shared" si="30"/>
        <v>42500</v>
      </c>
      <c r="C423" s="13">
        <f t="shared" si="31"/>
        <v>0.8263888888888888</v>
      </c>
      <c r="D423" s="6">
        <f t="shared" si="34"/>
        <v>48.467601083333335</v>
      </c>
      <c r="E423" s="5">
        <f t="shared" si="32"/>
        <v>0.43994058333333336</v>
      </c>
      <c r="F423" s="14">
        <f t="shared" si="33"/>
        <v>0.55489686</v>
      </c>
    </row>
    <row r="424" spans="1:6" ht="13.5">
      <c r="A424" s="9" t="s">
        <v>1409</v>
      </c>
      <c r="B424" s="1">
        <f t="shared" si="30"/>
        <v>42500</v>
      </c>
      <c r="C424" s="13">
        <f t="shared" si="31"/>
        <v>0.8333333333333334</v>
      </c>
      <c r="D424" s="6">
        <f t="shared" si="34"/>
        <v>48.46337672222222</v>
      </c>
      <c r="E424" s="5">
        <f t="shared" si="32"/>
        <v>0.4419661111111111</v>
      </c>
      <c r="F424" s="14">
        <f t="shared" si="33"/>
        <v>0.55488952</v>
      </c>
    </row>
    <row r="425" spans="1:6" ht="13.5">
      <c r="A425" s="9" t="s">
        <v>1410</v>
      </c>
      <c r="B425" s="1">
        <f t="shared" si="30"/>
        <v>42500</v>
      </c>
      <c r="C425" s="13">
        <f t="shared" si="31"/>
        <v>0.8402777777777778</v>
      </c>
      <c r="D425" s="6">
        <f t="shared" si="34"/>
        <v>48.45915272222223</v>
      </c>
      <c r="E425" s="5">
        <f t="shared" si="32"/>
        <v>0.44399161111111113</v>
      </c>
      <c r="F425" s="14">
        <f t="shared" si="33"/>
        <v>0.55488224</v>
      </c>
    </row>
    <row r="426" spans="1:6" ht="13.5">
      <c r="A426" s="9" t="s">
        <v>1411</v>
      </c>
      <c r="B426" s="1">
        <f t="shared" si="30"/>
        <v>42500</v>
      </c>
      <c r="C426" s="13">
        <f t="shared" si="31"/>
        <v>0.8472222222222222</v>
      </c>
      <c r="D426" s="6">
        <f t="shared" si="34"/>
        <v>48.45492908333333</v>
      </c>
      <c r="E426" s="5">
        <f t="shared" si="32"/>
        <v>0.4460170277777778</v>
      </c>
      <c r="F426" s="14">
        <f t="shared" si="33"/>
        <v>0.55487502</v>
      </c>
    </row>
    <row r="427" spans="1:6" ht="13.5">
      <c r="A427" s="9" t="s">
        <v>1412</v>
      </c>
      <c r="B427" s="1">
        <f t="shared" si="30"/>
        <v>42500</v>
      </c>
      <c r="C427" s="13">
        <f t="shared" si="31"/>
        <v>0.8541666666666666</v>
      </c>
      <c r="D427" s="6">
        <f t="shared" si="34"/>
        <v>48.45070580555556</v>
      </c>
      <c r="E427" s="5">
        <f t="shared" si="32"/>
        <v>0.4480423888888889</v>
      </c>
      <c r="F427" s="14">
        <f t="shared" si="33"/>
        <v>0.55486786</v>
      </c>
    </row>
    <row r="428" spans="1:6" ht="13.5">
      <c r="A428" s="9" t="s">
        <v>1413</v>
      </c>
      <c r="B428" s="1">
        <f t="shared" si="30"/>
        <v>42500</v>
      </c>
      <c r="C428" s="13">
        <f t="shared" si="31"/>
        <v>0.8611111111111112</v>
      </c>
      <c r="D428" s="6">
        <f t="shared" si="34"/>
        <v>48.44648286111111</v>
      </c>
      <c r="E428" s="5">
        <f t="shared" si="32"/>
        <v>0.4500676666666667</v>
      </c>
      <c r="F428" s="14">
        <f t="shared" si="33"/>
        <v>0.55486076</v>
      </c>
    </row>
    <row r="429" spans="1:6" ht="13.5">
      <c r="A429" s="9" t="s">
        <v>1414</v>
      </c>
      <c r="B429" s="1">
        <f t="shared" si="30"/>
        <v>42500</v>
      </c>
      <c r="C429" s="13">
        <f t="shared" si="31"/>
        <v>0.8680555555555555</v>
      </c>
      <c r="D429" s="6">
        <f t="shared" si="34"/>
        <v>48.44226030555555</v>
      </c>
      <c r="E429" s="5">
        <f t="shared" si="32"/>
        <v>0.4520929166666667</v>
      </c>
      <c r="F429" s="14">
        <f t="shared" si="33"/>
        <v>0.55485371</v>
      </c>
    </row>
    <row r="430" spans="1:6" ht="13.5">
      <c r="A430" s="9" t="s">
        <v>1415</v>
      </c>
      <c r="B430" s="1">
        <f t="shared" si="30"/>
        <v>42500</v>
      </c>
      <c r="C430" s="13">
        <f t="shared" si="31"/>
        <v>0.875</v>
      </c>
      <c r="D430" s="6">
        <f t="shared" si="34"/>
        <v>48.438038111111105</v>
      </c>
      <c r="E430" s="5">
        <f t="shared" si="32"/>
        <v>0.45411808333333337</v>
      </c>
      <c r="F430" s="14">
        <f t="shared" si="33"/>
        <v>0.55484672</v>
      </c>
    </row>
    <row r="431" spans="1:6" ht="13.5">
      <c r="A431" s="9" t="s">
        <v>1416</v>
      </c>
      <c r="B431" s="1">
        <f t="shared" si="30"/>
        <v>42500</v>
      </c>
      <c r="C431" s="13">
        <f t="shared" si="31"/>
        <v>0.8819444444444445</v>
      </c>
      <c r="D431" s="6">
        <f t="shared" si="34"/>
        <v>48.43381630555555</v>
      </c>
      <c r="E431" s="5">
        <f t="shared" si="32"/>
        <v>0.45614316666666666</v>
      </c>
      <c r="F431" s="14">
        <f t="shared" si="33"/>
        <v>0.55483979</v>
      </c>
    </row>
    <row r="432" spans="1:6" ht="13.5">
      <c r="A432" s="9" t="s">
        <v>1417</v>
      </c>
      <c r="B432" s="1">
        <f t="shared" si="30"/>
        <v>42500</v>
      </c>
      <c r="C432" s="13">
        <f t="shared" si="31"/>
        <v>0.8888888888888888</v>
      </c>
      <c r="D432" s="6">
        <f t="shared" si="34"/>
        <v>48.429594861111106</v>
      </c>
      <c r="E432" s="5">
        <f t="shared" si="32"/>
        <v>0.45816822222222225</v>
      </c>
      <c r="F432" s="14">
        <f t="shared" si="33"/>
        <v>0.55483292</v>
      </c>
    </row>
    <row r="433" spans="1:6" ht="13.5">
      <c r="A433" s="9" t="s">
        <v>1418</v>
      </c>
      <c r="B433" s="1">
        <f t="shared" si="30"/>
        <v>42500</v>
      </c>
      <c r="C433" s="13">
        <f t="shared" si="31"/>
        <v>0.8958333333333334</v>
      </c>
      <c r="D433" s="6">
        <f t="shared" si="34"/>
        <v>48.42537380555555</v>
      </c>
      <c r="E433" s="5">
        <f t="shared" si="32"/>
        <v>0.46019319444444445</v>
      </c>
      <c r="F433" s="14">
        <f t="shared" si="33"/>
        <v>0.55482611</v>
      </c>
    </row>
    <row r="434" spans="1:6" ht="13.5">
      <c r="A434" s="9" t="s">
        <v>1419</v>
      </c>
      <c r="B434" s="1">
        <f t="shared" si="30"/>
        <v>42500</v>
      </c>
      <c r="C434" s="13">
        <f t="shared" si="31"/>
        <v>0.9027777777777778</v>
      </c>
      <c r="D434" s="6">
        <f t="shared" si="34"/>
        <v>48.42115311111111</v>
      </c>
      <c r="E434" s="5">
        <f t="shared" si="32"/>
        <v>0.46221808333333336</v>
      </c>
      <c r="F434" s="14">
        <f t="shared" si="33"/>
        <v>0.55481935</v>
      </c>
    </row>
    <row r="435" spans="1:6" ht="13.5">
      <c r="A435" s="9" t="s">
        <v>1420</v>
      </c>
      <c r="B435" s="1">
        <f t="shared" si="30"/>
        <v>42500</v>
      </c>
      <c r="C435" s="13">
        <f t="shared" si="31"/>
        <v>0.9097222222222222</v>
      </c>
      <c r="D435" s="6">
        <f t="shared" si="34"/>
        <v>48.416932833333334</v>
      </c>
      <c r="E435" s="5">
        <f t="shared" si="32"/>
        <v>0.46424291666666667</v>
      </c>
      <c r="F435" s="14">
        <f t="shared" si="33"/>
        <v>0.55481265</v>
      </c>
    </row>
    <row r="436" spans="1:6" ht="13.5">
      <c r="A436" s="9" t="s">
        <v>1421</v>
      </c>
      <c r="B436" s="1">
        <f t="shared" si="30"/>
        <v>42500</v>
      </c>
      <c r="C436" s="13">
        <f t="shared" si="31"/>
        <v>0.9166666666666666</v>
      </c>
      <c r="D436" s="6">
        <f t="shared" si="34"/>
        <v>48.41271291666666</v>
      </c>
      <c r="E436" s="5">
        <f t="shared" si="32"/>
        <v>0.46626769444444444</v>
      </c>
      <c r="F436" s="14">
        <f t="shared" si="33"/>
        <v>0.55480601</v>
      </c>
    </row>
    <row r="437" spans="1:6" ht="13.5">
      <c r="A437" s="9" t="s">
        <v>1422</v>
      </c>
      <c r="B437" s="1">
        <f t="shared" si="30"/>
        <v>42500</v>
      </c>
      <c r="C437" s="13">
        <f t="shared" si="31"/>
        <v>0.9236111111111112</v>
      </c>
      <c r="D437" s="6">
        <f t="shared" si="34"/>
        <v>48.408493416666666</v>
      </c>
      <c r="E437" s="5">
        <f t="shared" si="32"/>
        <v>0.4682923888888889</v>
      </c>
      <c r="F437" s="14">
        <f t="shared" si="33"/>
        <v>0.55479943</v>
      </c>
    </row>
    <row r="438" spans="1:6" ht="13.5">
      <c r="A438" s="9" t="s">
        <v>1423</v>
      </c>
      <c r="B438" s="1">
        <f t="shared" si="30"/>
        <v>42500</v>
      </c>
      <c r="C438" s="13">
        <f t="shared" si="31"/>
        <v>0.9305555555555555</v>
      </c>
      <c r="D438" s="6">
        <f t="shared" si="34"/>
        <v>48.40427430555555</v>
      </c>
      <c r="E438" s="5">
        <f t="shared" si="32"/>
        <v>0.470317</v>
      </c>
      <c r="F438" s="14">
        <f t="shared" si="33"/>
        <v>0.55479291</v>
      </c>
    </row>
    <row r="439" spans="1:6" ht="13.5">
      <c r="A439" s="9" t="s">
        <v>1424</v>
      </c>
      <c r="B439" s="1">
        <f t="shared" si="30"/>
        <v>42500</v>
      </c>
      <c r="C439" s="13">
        <f t="shared" si="31"/>
        <v>0.9375</v>
      </c>
      <c r="D439" s="6">
        <f t="shared" si="34"/>
        <v>48.40005561111111</v>
      </c>
      <c r="E439" s="5">
        <f t="shared" si="32"/>
        <v>0.47234155555555557</v>
      </c>
      <c r="F439" s="14">
        <f t="shared" si="33"/>
        <v>0.55478644</v>
      </c>
    </row>
    <row r="440" spans="1:6" ht="13.5">
      <c r="A440" s="9" t="s">
        <v>1425</v>
      </c>
      <c r="B440" s="1">
        <f t="shared" si="30"/>
        <v>42500</v>
      </c>
      <c r="C440" s="13">
        <f t="shared" si="31"/>
        <v>0.9444444444444445</v>
      </c>
      <c r="D440" s="6">
        <f t="shared" si="34"/>
        <v>48.39583730555555</v>
      </c>
      <c r="E440" s="5">
        <f t="shared" si="32"/>
        <v>0.4743660277777778</v>
      </c>
      <c r="F440" s="14">
        <f t="shared" si="33"/>
        <v>0.55478004</v>
      </c>
    </row>
    <row r="441" spans="1:6" ht="13.5">
      <c r="A441" s="9" t="s">
        <v>1426</v>
      </c>
      <c r="B441" s="1">
        <f t="shared" si="30"/>
        <v>42500</v>
      </c>
      <c r="C441" s="13">
        <f t="shared" si="31"/>
        <v>0.9513888888888888</v>
      </c>
      <c r="D441" s="6">
        <f t="shared" si="34"/>
        <v>48.39161938888889</v>
      </c>
      <c r="E441" s="5">
        <f t="shared" si="32"/>
        <v>0.47639044444444445</v>
      </c>
      <c r="F441" s="14">
        <f t="shared" si="33"/>
        <v>0.55477369</v>
      </c>
    </row>
    <row r="442" spans="1:6" ht="13.5">
      <c r="A442" s="9" t="s">
        <v>1427</v>
      </c>
      <c r="B442" s="1">
        <f t="shared" si="30"/>
        <v>42500</v>
      </c>
      <c r="C442" s="13">
        <f t="shared" si="31"/>
        <v>0.9583333333333334</v>
      </c>
      <c r="D442" s="6">
        <f t="shared" si="34"/>
        <v>48.38740191666667</v>
      </c>
      <c r="E442" s="5">
        <f t="shared" si="32"/>
        <v>0.4784147777777778</v>
      </c>
      <c r="F442" s="14">
        <f t="shared" si="33"/>
        <v>0.5547674</v>
      </c>
    </row>
    <row r="443" spans="1:6" ht="13.5">
      <c r="A443" s="9" t="s">
        <v>1428</v>
      </c>
      <c r="B443" s="1">
        <f t="shared" si="30"/>
        <v>42500</v>
      </c>
      <c r="C443" s="13">
        <f t="shared" si="31"/>
        <v>0.9652777777777778</v>
      </c>
      <c r="D443" s="6">
        <f t="shared" si="34"/>
        <v>48.38318483333333</v>
      </c>
      <c r="E443" s="5">
        <f t="shared" si="32"/>
        <v>0.4804390277777778</v>
      </c>
      <c r="F443" s="14">
        <f t="shared" si="33"/>
        <v>0.55476116</v>
      </c>
    </row>
    <row r="444" spans="1:6" ht="13.5">
      <c r="A444" s="9" t="s">
        <v>1429</v>
      </c>
      <c r="B444" s="1">
        <f t="shared" si="30"/>
        <v>42500</v>
      </c>
      <c r="C444" s="13">
        <f t="shared" si="31"/>
        <v>0.9722222222222222</v>
      </c>
      <c r="D444" s="6">
        <f t="shared" si="34"/>
        <v>48.37896819444445</v>
      </c>
      <c r="E444" s="5">
        <f t="shared" si="32"/>
        <v>0.48246319444444447</v>
      </c>
      <c r="F444" s="14">
        <f t="shared" si="33"/>
        <v>0.55475499</v>
      </c>
    </row>
    <row r="445" spans="1:6" ht="13.5">
      <c r="A445" s="9" t="s">
        <v>1430</v>
      </c>
      <c r="B445" s="1">
        <f t="shared" si="30"/>
        <v>42500</v>
      </c>
      <c r="C445" s="13">
        <f t="shared" si="31"/>
        <v>0.9791666666666666</v>
      </c>
      <c r="D445" s="6">
        <f t="shared" si="34"/>
        <v>48.37475194444445</v>
      </c>
      <c r="E445" s="5">
        <f t="shared" si="32"/>
        <v>0.4844873055555556</v>
      </c>
      <c r="F445" s="14">
        <f t="shared" si="33"/>
        <v>0.55474887</v>
      </c>
    </row>
    <row r="446" spans="1:6" ht="13.5">
      <c r="A446" s="9" t="s">
        <v>1431</v>
      </c>
      <c r="B446" s="1">
        <f t="shared" si="30"/>
        <v>42500</v>
      </c>
      <c r="C446" s="13">
        <f t="shared" si="31"/>
        <v>0.9861111111111112</v>
      </c>
      <c r="D446" s="6">
        <f t="shared" si="34"/>
        <v>48.37053613888889</v>
      </c>
      <c r="E446" s="5">
        <f t="shared" si="32"/>
        <v>0.48651133333333335</v>
      </c>
      <c r="F446" s="14">
        <f t="shared" si="33"/>
        <v>0.55474281</v>
      </c>
    </row>
    <row r="447" spans="1:6" ht="13.5">
      <c r="A447" s="9" t="s">
        <v>1432</v>
      </c>
      <c r="B447" s="1">
        <f t="shared" si="30"/>
        <v>42500</v>
      </c>
      <c r="C447" s="13">
        <f t="shared" si="31"/>
        <v>0.9930555555555555</v>
      </c>
      <c r="D447" s="6">
        <f t="shared" si="34"/>
        <v>48.36632075</v>
      </c>
      <c r="E447" s="5">
        <f t="shared" si="32"/>
        <v>0.48853525</v>
      </c>
      <c r="F447" s="14">
        <f t="shared" si="33"/>
        <v>0.55473681</v>
      </c>
    </row>
    <row r="448" spans="1:6" ht="13.5">
      <c r="A448" s="9" t="s">
        <v>1433</v>
      </c>
      <c r="B448" s="1">
        <f t="shared" si="30"/>
        <v>42501</v>
      </c>
      <c r="C448" s="13">
        <f t="shared" si="31"/>
        <v>0</v>
      </c>
      <c r="D448" s="6">
        <f t="shared" si="34"/>
        <v>48.36210580555556</v>
      </c>
      <c r="E448" s="5">
        <f t="shared" si="32"/>
        <v>0.4905591111111111</v>
      </c>
      <c r="F448" s="14">
        <f t="shared" si="33"/>
        <v>0.55473087</v>
      </c>
    </row>
    <row r="449" spans="1:6" ht="13.5">
      <c r="A449" s="9" t="s">
        <v>1434</v>
      </c>
      <c r="B449" s="1">
        <f t="shared" si="30"/>
        <v>42501</v>
      </c>
      <c r="C449" s="13">
        <f t="shared" si="31"/>
        <v>0.006944444444444444</v>
      </c>
      <c r="D449" s="6">
        <f t="shared" si="34"/>
        <v>48.357891305555555</v>
      </c>
      <c r="E449" s="5">
        <f t="shared" si="32"/>
        <v>0.4925828888888889</v>
      </c>
      <c r="F449" s="14">
        <f t="shared" si="33"/>
        <v>0.55472498</v>
      </c>
    </row>
    <row r="450" spans="1:6" ht="13.5">
      <c r="A450" s="9" t="s">
        <v>1435</v>
      </c>
      <c r="B450" s="1">
        <f t="shared" si="30"/>
        <v>42501</v>
      </c>
      <c r="C450" s="13">
        <f t="shared" si="31"/>
        <v>0.013888888888888888</v>
      </c>
      <c r="D450" s="6">
        <f t="shared" si="34"/>
        <v>48.353677222222224</v>
      </c>
      <c r="E450" s="5">
        <f t="shared" si="32"/>
        <v>0.49460658333333335</v>
      </c>
      <c r="F450" s="14">
        <f t="shared" si="33"/>
        <v>0.55471916</v>
      </c>
    </row>
    <row r="451" spans="1:6" ht="13.5">
      <c r="A451" s="9" t="s">
        <v>1436</v>
      </c>
      <c r="B451" s="1">
        <f t="shared" si="30"/>
        <v>42501</v>
      </c>
      <c r="C451" s="13">
        <f t="shared" si="31"/>
        <v>0.020833333333333332</v>
      </c>
      <c r="D451" s="6">
        <f t="shared" si="34"/>
        <v>48.34946361111111</v>
      </c>
      <c r="E451" s="5">
        <f t="shared" si="32"/>
        <v>0.49663019444444445</v>
      </c>
      <c r="F451" s="14">
        <f t="shared" si="33"/>
        <v>0.55471339</v>
      </c>
    </row>
    <row r="452" spans="1:6" ht="13.5">
      <c r="A452" s="9" t="s">
        <v>1437</v>
      </c>
      <c r="B452" s="1">
        <f t="shared" si="30"/>
        <v>42501</v>
      </c>
      <c r="C452" s="13">
        <f t="shared" si="31"/>
        <v>0.027777777777777776</v>
      </c>
      <c r="D452" s="6">
        <f t="shared" si="34"/>
        <v>48.345250416666666</v>
      </c>
      <c r="E452" s="5">
        <f t="shared" si="32"/>
        <v>0.4986537222222222</v>
      </c>
      <c r="F452" s="14">
        <f t="shared" si="33"/>
        <v>0.55470768</v>
      </c>
    </row>
    <row r="453" spans="1:6" ht="13.5">
      <c r="A453" s="9" t="s">
        <v>1438</v>
      </c>
      <c r="B453" s="1">
        <f t="shared" si="30"/>
        <v>42501</v>
      </c>
      <c r="C453" s="13">
        <f t="shared" si="31"/>
        <v>0.034722222222222224</v>
      </c>
      <c r="D453" s="6">
        <f t="shared" si="34"/>
        <v>48.341037694444445</v>
      </c>
      <c r="E453" s="5">
        <f t="shared" si="32"/>
        <v>0.5006771666666666</v>
      </c>
      <c r="F453" s="14">
        <f t="shared" si="33"/>
        <v>0.55470202</v>
      </c>
    </row>
    <row r="454" spans="1:6" ht="13.5">
      <c r="A454" s="9" t="s">
        <v>1439</v>
      </c>
      <c r="B454" s="1">
        <f t="shared" si="30"/>
        <v>42501</v>
      </c>
      <c r="C454" s="13">
        <f t="shared" si="31"/>
        <v>0.041666666666666664</v>
      </c>
      <c r="D454" s="6">
        <f t="shared" si="34"/>
        <v>48.33682541666667</v>
      </c>
      <c r="E454" s="5">
        <f t="shared" si="32"/>
        <v>0.5027005277777777</v>
      </c>
      <c r="F454" s="14">
        <f t="shared" si="33"/>
        <v>0.55469643</v>
      </c>
    </row>
    <row r="455" spans="1:6" ht="13.5">
      <c r="A455" s="9" t="s">
        <v>1440</v>
      </c>
      <c r="B455" s="1">
        <f t="shared" si="30"/>
        <v>42501</v>
      </c>
      <c r="C455" s="13">
        <f t="shared" si="31"/>
        <v>0.04861111111111111</v>
      </c>
      <c r="D455" s="6">
        <f t="shared" si="34"/>
        <v>48.332613583333334</v>
      </c>
      <c r="E455" s="5">
        <f t="shared" si="32"/>
        <v>0.5047238055555555</v>
      </c>
      <c r="F455" s="14">
        <f t="shared" si="33"/>
        <v>0.55469089</v>
      </c>
    </row>
    <row r="456" spans="1:6" ht="13.5">
      <c r="A456" s="9" t="s">
        <v>1441</v>
      </c>
      <c r="B456" s="1">
        <f t="shared" si="30"/>
        <v>42501</v>
      </c>
      <c r="C456" s="13">
        <f t="shared" si="31"/>
        <v>0.05555555555555555</v>
      </c>
      <c r="D456" s="6">
        <f t="shared" si="34"/>
        <v>48.32840222222222</v>
      </c>
      <c r="E456" s="5">
        <f t="shared" si="32"/>
        <v>0.5067469722222222</v>
      </c>
      <c r="F456" s="14">
        <f t="shared" si="33"/>
        <v>0.55468541</v>
      </c>
    </row>
    <row r="457" spans="1:6" ht="13.5">
      <c r="A457" s="9" t="s">
        <v>1442</v>
      </c>
      <c r="B457" s="1">
        <f t="shared" si="30"/>
        <v>42501</v>
      </c>
      <c r="C457" s="13">
        <f t="shared" si="31"/>
        <v>0.0625</v>
      </c>
      <c r="D457" s="6">
        <f t="shared" si="34"/>
        <v>48.32419133333334</v>
      </c>
      <c r="E457" s="5">
        <f t="shared" si="32"/>
        <v>0.5087700833333333</v>
      </c>
      <c r="F457" s="14">
        <f t="shared" si="33"/>
        <v>0.55467999</v>
      </c>
    </row>
    <row r="458" spans="1:6" ht="13.5">
      <c r="A458" s="9" t="s">
        <v>1443</v>
      </c>
      <c r="B458" s="1">
        <f t="shared" si="30"/>
        <v>42501</v>
      </c>
      <c r="C458" s="13">
        <f t="shared" si="31"/>
        <v>0.06944444444444443</v>
      </c>
      <c r="D458" s="6">
        <f t="shared" si="34"/>
        <v>48.31998091666667</v>
      </c>
      <c r="E458" s="5">
        <f t="shared" si="32"/>
        <v>0.5107930833333333</v>
      </c>
      <c r="F458" s="14">
        <f t="shared" si="33"/>
        <v>0.55467463</v>
      </c>
    </row>
    <row r="459" spans="1:6" ht="13.5">
      <c r="A459" s="9" t="s">
        <v>1444</v>
      </c>
      <c r="B459" s="1">
        <f t="shared" si="30"/>
        <v>42501</v>
      </c>
      <c r="C459" s="13">
        <f t="shared" si="31"/>
        <v>0.0763888888888889</v>
      </c>
      <c r="D459" s="6">
        <f t="shared" si="34"/>
        <v>48.315770944444445</v>
      </c>
      <c r="E459" s="5">
        <f t="shared" si="32"/>
        <v>0.512816</v>
      </c>
      <c r="F459" s="14">
        <f t="shared" si="33"/>
        <v>0.55466932</v>
      </c>
    </row>
    <row r="460" spans="1:6" ht="13.5">
      <c r="A460" s="9" t="s">
        <v>1445</v>
      </c>
      <c r="B460" s="1">
        <f t="shared" si="30"/>
        <v>42501</v>
      </c>
      <c r="C460" s="13">
        <f t="shared" si="31"/>
        <v>0.08333333333333333</v>
      </c>
      <c r="D460" s="6">
        <f t="shared" si="34"/>
        <v>48.311561472222216</v>
      </c>
      <c r="E460" s="5">
        <f t="shared" si="32"/>
        <v>0.5148388055555555</v>
      </c>
      <c r="F460" s="14">
        <f t="shared" si="33"/>
        <v>0.55466407</v>
      </c>
    </row>
    <row r="461" spans="1:6" ht="13.5">
      <c r="A461" s="9" t="s">
        <v>1446</v>
      </c>
      <c r="B461" s="1">
        <f t="shared" si="30"/>
        <v>42501</v>
      </c>
      <c r="C461" s="13">
        <f t="shared" si="31"/>
        <v>0.09027777777777778</v>
      </c>
      <c r="D461" s="6">
        <f t="shared" si="34"/>
        <v>48.30735247222222</v>
      </c>
      <c r="E461" s="5">
        <f t="shared" si="32"/>
        <v>0.5168615277777778</v>
      </c>
      <c r="F461" s="14">
        <f t="shared" si="33"/>
        <v>0.55465888</v>
      </c>
    </row>
    <row r="462" spans="1:6" ht="13.5">
      <c r="A462" s="9" t="s">
        <v>1447</v>
      </c>
      <c r="B462" s="1">
        <f t="shared" si="30"/>
        <v>42501</v>
      </c>
      <c r="C462" s="13">
        <f t="shared" si="31"/>
        <v>0.09722222222222222</v>
      </c>
      <c r="D462" s="6">
        <f t="shared" si="34"/>
        <v>48.30314394444444</v>
      </c>
      <c r="E462" s="5">
        <f t="shared" si="32"/>
        <v>0.5188841666666667</v>
      </c>
      <c r="F462" s="14">
        <f t="shared" si="33"/>
        <v>0.55465375</v>
      </c>
    </row>
    <row r="463" spans="1:6" ht="13.5">
      <c r="A463" s="9" t="s">
        <v>1448</v>
      </c>
      <c r="B463" s="1">
        <f t="shared" si="30"/>
        <v>42501</v>
      </c>
      <c r="C463" s="13">
        <f t="shared" si="31"/>
        <v>0.10416666666666667</v>
      </c>
      <c r="D463" s="6">
        <f t="shared" si="34"/>
        <v>48.298935916666665</v>
      </c>
      <c r="E463" s="5">
        <f t="shared" si="32"/>
        <v>0.5209067222222222</v>
      </c>
      <c r="F463" s="14">
        <f t="shared" si="33"/>
        <v>0.55464868</v>
      </c>
    </row>
    <row r="464" spans="1:6" ht="13.5">
      <c r="A464" s="9" t="s">
        <v>1449</v>
      </c>
      <c r="B464" s="1">
        <f aca="true" t="shared" si="35" ref="B464:B515">DATE(FIXED(MID(A464,9,4)),FIXED(MID(A464,4,3)),FIXED(MID(A464,1,3)))</f>
        <v>42501</v>
      </c>
      <c r="C464" s="13">
        <f aca="true" t="shared" si="36" ref="C464:C515">(VALUE(MID(A464,14,2))+VALUE(MID(A464,17,2))/60+VALUE(MID(A464,20,5))/3660)/24</f>
        <v>0.1111111111111111</v>
      </c>
      <c r="D464" s="6">
        <f t="shared" si="34"/>
        <v>48.29472836111111</v>
      </c>
      <c r="E464" s="5">
        <f aca="true" t="shared" si="37" ref="E464:E515">-((VALUE(MID(A464,44,2))+VALUE(MID(A464,47,2))/60+VALUE(MID(A464,50,7))/3600)*(IF(MID(A464,43,1)="-",-1,1)))</f>
        <v>0.5229291666666667</v>
      </c>
      <c r="F464" s="14">
        <f aca="true" t="shared" si="38" ref="F464:F515">VALUE(MID(A464,60,11))</f>
        <v>0.55464366</v>
      </c>
    </row>
    <row r="465" spans="1:6" ht="13.5">
      <c r="A465" s="9" t="s">
        <v>1450</v>
      </c>
      <c r="B465" s="1">
        <f t="shared" si="35"/>
        <v>42501</v>
      </c>
      <c r="C465" s="13">
        <f t="shared" si="36"/>
        <v>0.11805555555555557</v>
      </c>
      <c r="D465" s="6">
        <f aca="true" t="shared" si="39" ref="D465:D515">VALUE(MID(A465,27,3))+VALUE(MID(A465,31,2))/60+VALUE(MID(A465,34,7))/3600</f>
        <v>48.29052130555555</v>
      </c>
      <c r="E465" s="5">
        <f t="shared" si="37"/>
        <v>0.5249515</v>
      </c>
      <c r="F465" s="14">
        <f t="shared" si="38"/>
        <v>0.5546387</v>
      </c>
    </row>
    <row r="466" spans="1:6" ht="13.5">
      <c r="A466" s="9" t="s">
        <v>1451</v>
      </c>
      <c r="B466" s="1">
        <f t="shared" si="35"/>
        <v>42501</v>
      </c>
      <c r="C466" s="13">
        <f t="shared" si="36"/>
        <v>0.125</v>
      </c>
      <c r="D466" s="6">
        <f t="shared" si="39"/>
        <v>48.286314749999995</v>
      </c>
      <c r="E466" s="5">
        <f t="shared" si="37"/>
        <v>0.52697375</v>
      </c>
      <c r="F466" s="14">
        <f t="shared" si="38"/>
        <v>0.5546338</v>
      </c>
    </row>
    <row r="467" spans="1:6" ht="13.5">
      <c r="A467" s="9" t="s">
        <v>1452</v>
      </c>
      <c r="B467" s="1">
        <f t="shared" si="35"/>
        <v>42501</v>
      </c>
      <c r="C467" s="13">
        <f t="shared" si="36"/>
        <v>0.13194444444444445</v>
      </c>
      <c r="D467" s="6">
        <f t="shared" si="39"/>
        <v>48.282108694444446</v>
      </c>
      <c r="E467" s="5">
        <f t="shared" si="37"/>
        <v>0.5289959166666667</v>
      </c>
      <c r="F467" s="14">
        <f t="shared" si="38"/>
        <v>0.55462896</v>
      </c>
    </row>
    <row r="468" spans="1:6" ht="13.5">
      <c r="A468" s="9" t="s">
        <v>1453</v>
      </c>
      <c r="B468" s="1">
        <f t="shared" si="35"/>
        <v>42501</v>
      </c>
      <c r="C468" s="13">
        <f t="shared" si="36"/>
        <v>0.1388888888888889</v>
      </c>
      <c r="D468" s="6">
        <f t="shared" si="39"/>
        <v>48.27790311111111</v>
      </c>
      <c r="E468" s="5">
        <f t="shared" si="37"/>
        <v>0.5310179722222222</v>
      </c>
      <c r="F468" s="14">
        <f t="shared" si="38"/>
        <v>0.55462417</v>
      </c>
    </row>
    <row r="469" spans="1:6" ht="13.5">
      <c r="A469" s="9" t="s">
        <v>1454</v>
      </c>
      <c r="B469" s="1">
        <f t="shared" si="35"/>
        <v>42501</v>
      </c>
      <c r="C469" s="13">
        <f t="shared" si="36"/>
        <v>0.14583333333333334</v>
      </c>
      <c r="D469" s="6">
        <f t="shared" si="39"/>
        <v>48.27369808333333</v>
      </c>
      <c r="E469" s="5">
        <f t="shared" si="37"/>
        <v>0.5330399166666667</v>
      </c>
      <c r="F469" s="14">
        <f t="shared" si="38"/>
        <v>0.55461945</v>
      </c>
    </row>
    <row r="470" spans="1:6" ht="13.5">
      <c r="A470" s="9" t="s">
        <v>1455</v>
      </c>
      <c r="B470" s="1">
        <f t="shared" si="35"/>
        <v>42501</v>
      </c>
      <c r="C470" s="13">
        <f t="shared" si="36"/>
        <v>0.15277777777777776</v>
      </c>
      <c r="D470" s="6">
        <f t="shared" si="39"/>
        <v>48.269493527777776</v>
      </c>
      <c r="E470" s="5">
        <f t="shared" si="37"/>
        <v>0.5350617777777777</v>
      </c>
      <c r="F470" s="14">
        <f t="shared" si="38"/>
        <v>0.55461478</v>
      </c>
    </row>
    <row r="471" spans="1:6" ht="13.5">
      <c r="A471" s="9" t="s">
        <v>1456</v>
      </c>
      <c r="B471" s="1">
        <f t="shared" si="35"/>
        <v>42501</v>
      </c>
      <c r="C471" s="13">
        <f t="shared" si="36"/>
        <v>0.15972222222222224</v>
      </c>
      <c r="D471" s="6">
        <f t="shared" si="39"/>
        <v>48.2652895</v>
      </c>
      <c r="E471" s="5">
        <f t="shared" si="37"/>
        <v>0.5370835277777778</v>
      </c>
      <c r="F471" s="14">
        <f t="shared" si="38"/>
        <v>0.55461017</v>
      </c>
    </row>
    <row r="472" spans="1:6" ht="13.5">
      <c r="A472" s="9" t="s">
        <v>1457</v>
      </c>
      <c r="B472" s="1">
        <f t="shared" si="35"/>
        <v>42501</v>
      </c>
      <c r="C472" s="13">
        <f t="shared" si="36"/>
        <v>0.16666666666666666</v>
      </c>
      <c r="D472" s="6">
        <f t="shared" si="39"/>
        <v>48.261086</v>
      </c>
      <c r="E472" s="5">
        <f t="shared" si="37"/>
        <v>0.5391051666666666</v>
      </c>
      <c r="F472" s="14">
        <f t="shared" si="38"/>
        <v>0.55460561</v>
      </c>
    </row>
    <row r="473" spans="1:6" ht="13.5">
      <c r="A473" s="9" t="s">
        <v>1458</v>
      </c>
      <c r="B473" s="1">
        <f t="shared" si="35"/>
        <v>42501</v>
      </c>
      <c r="C473" s="13">
        <f t="shared" si="36"/>
        <v>0.17361111111111113</v>
      </c>
      <c r="D473" s="6">
        <f t="shared" si="39"/>
        <v>48.256883</v>
      </c>
      <c r="E473" s="5">
        <f t="shared" si="37"/>
        <v>0.5411267222222222</v>
      </c>
      <c r="F473" s="14">
        <f t="shared" si="38"/>
        <v>0.55460112</v>
      </c>
    </row>
    <row r="474" spans="1:6" ht="13.5">
      <c r="A474" s="9" t="s">
        <v>1459</v>
      </c>
      <c r="B474" s="1">
        <f t="shared" si="35"/>
        <v>42501</v>
      </c>
      <c r="C474" s="13">
        <f t="shared" si="36"/>
        <v>0.18055555555555555</v>
      </c>
      <c r="D474" s="6">
        <f t="shared" si="39"/>
        <v>48.25268052777778</v>
      </c>
      <c r="E474" s="5">
        <f t="shared" si="37"/>
        <v>0.5431481666666667</v>
      </c>
      <c r="F474" s="14">
        <f t="shared" si="38"/>
        <v>0.55459668</v>
      </c>
    </row>
    <row r="475" spans="1:6" ht="13.5">
      <c r="A475" s="9" t="s">
        <v>1460</v>
      </c>
      <c r="B475" s="1">
        <f t="shared" si="35"/>
        <v>42501</v>
      </c>
      <c r="C475" s="13">
        <f t="shared" si="36"/>
        <v>0.1875</v>
      </c>
      <c r="D475" s="6">
        <f t="shared" si="39"/>
        <v>48.24847858333334</v>
      </c>
      <c r="E475" s="5">
        <f t="shared" si="37"/>
        <v>0.5451695</v>
      </c>
      <c r="F475" s="14">
        <f t="shared" si="38"/>
        <v>0.5545923</v>
      </c>
    </row>
    <row r="476" spans="1:6" ht="13.5">
      <c r="A476" s="9" t="s">
        <v>1461</v>
      </c>
      <c r="B476" s="1">
        <f t="shared" si="35"/>
        <v>42501</v>
      </c>
      <c r="C476" s="13">
        <f t="shared" si="36"/>
        <v>0.19444444444444445</v>
      </c>
      <c r="D476" s="6">
        <f t="shared" si="39"/>
        <v>48.24427719444444</v>
      </c>
      <c r="E476" s="5">
        <f t="shared" si="37"/>
        <v>0.5471907222222222</v>
      </c>
      <c r="F476" s="14">
        <f t="shared" si="38"/>
        <v>0.55458798</v>
      </c>
    </row>
    <row r="477" spans="1:6" ht="13.5">
      <c r="A477" s="9" t="s">
        <v>1462</v>
      </c>
      <c r="B477" s="1">
        <f t="shared" si="35"/>
        <v>42501</v>
      </c>
      <c r="C477" s="13">
        <f t="shared" si="36"/>
        <v>0.20138888888888887</v>
      </c>
      <c r="D477" s="6">
        <f t="shared" si="39"/>
        <v>48.240076305555554</v>
      </c>
      <c r="E477" s="5">
        <f t="shared" si="37"/>
        <v>0.5492118333333333</v>
      </c>
      <c r="F477" s="14">
        <f t="shared" si="38"/>
        <v>0.55458371</v>
      </c>
    </row>
    <row r="478" spans="1:6" ht="13.5">
      <c r="A478" s="9" t="s">
        <v>1463</v>
      </c>
      <c r="B478" s="1">
        <f t="shared" si="35"/>
        <v>42501</v>
      </c>
      <c r="C478" s="13">
        <f t="shared" si="36"/>
        <v>0.20833333333333334</v>
      </c>
      <c r="D478" s="6">
        <f t="shared" si="39"/>
        <v>48.235875972222225</v>
      </c>
      <c r="E478" s="5">
        <f t="shared" si="37"/>
        <v>0.5512328611111111</v>
      </c>
      <c r="F478" s="14">
        <f t="shared" si="38"/>
        <v>0.55457951</v>
      </c>
    </row>
    <row r="479" spans="1:6" ht="13.5">
      <c r="A479" s="9" t="s">
        <v>1464</v>
      </c>
      <c r="B479" s="1">
        <f t="shared" si="35"/>
        <v>42501</v>
      </c>
      <c r="C479" s="13">
        <f t="shared" si="36"/>
        <v>0.2152777777777778</v>
      </c>
      <c r="D479" s="6">
        <f t="shared" si="39"/>
        <v>48.23167619444445</v>
      </c>
      <c r="E479" s="5">
        <f t="shared" si="37"/>
        <v>0.5532537500000001</v>
      </c>
      <c r="F479" s="14">
        <f t="shared" si="38"/>
        <v>0.55457536</v>
      </c>
    </row>
    <row r="480" spans="1:6" ht="13.5">
      <c r="A480" s="9" t="s">
        <v>1465</v>
      </c>
      <c r="B480" s="1">
        <f t="shared" si="35"/>
        <v>42501</v>
      </c>
      <c r="C480" s="13">
        <f t="shared" si="36"/>
        <v>0.2222222222222222</v>
      </c>
      <c r="D480" s="6">
        <f t="shared" si="39"/>
        <v>48.22747694444445</v>
      </c>
      <c r="E480" s="5">
        <f t="shared" si="37"/>
        <v>0.5552745555555556</v>
      </c>
      <c r="F480" s="14">
        <f t="shared" si="38"/>
        <v>0.55457127</v>
      </c>
    </row>
    <row r="481" spans="1:6" ht="13.5">
      <c r="A481" s="9" t="s">
        <v>1466</v>
      </c>
      <c r="B481" s="1">
        <f t="shared" si="35"/>
        <v>42501</v>
      </c>
      <c r="C481" s="13">
        <f t="shared" si="36"/>
        <v>0.22916666666666666</v>
      </c>
      <c r="D481" s="6">
        <f t="shared" si="39"/>
        <v>48.22327822222223</v>
      </c>
      <c r="E481" s="5">
        <f t="shared" si="37"/>
        <v>0.55729525</v>
      </c>
      <c r="F481" s="14">
        <f t="shared" si="38"/>
        <v>0.55456723</v>
      </c>
    </row>
    <row r="482" spans="1:6" ht="13.5">
      <c r="A482" s="9" t="s">
        <v>1467</v>
      </c>
      <c r="B482" s="1">
        <f t="shared" si="35"/>
        <v>42501</v>
      </c>
      <c r="C482" s="13">
        <f t="shared" si="36"/>
        <v>0.23611111111111113</v>
      </c>
      <c r="D482" s="6">
        <f t="shared" si="39"/>
        <v>48.21908008333334</v>
      </c>
      <c r="E482" s="5">
        <f t="shared" si="37"/>
        <v>0.5593158055555556</v>
      </c>
      <c r="F482" s="14">
        <f t="shared" si="38"/>
        <v>0.55456326</v>
      </c>
    </row>
    <row r="483" spans="1:6" ht="13.5">
      <c r="A483" s="9" t="s">
        <v>1468</v>
      </c>
      <c r="B483" s="1">
        <f t="shared" si="35"/>
        <v>42501</v>
      </c>
      <c r="C483" s="13">
        <f t="shared" si="36"/>
        <v>0.24305555555555555</v>
      </c>
      <c r="D483" s="6">
        <f t="shared" si="39"/>
        <v>48.2148825</v>
      </c>
      <c r="E483" s="5">
        <f t="shared" si="37"/>
        <v>0.5613362777777778</v>
      </c>
      <c r="F483" s="14">
        <f t="shared" si="38"/>
        <v>0.55455934</v>
      </c>
    </row>
    <row r="484" spans="1:6" ht="13.5">
      <c r="A484" s="9" t="s">
        <v>1469</v>
      </c>
      <c r="B484" s="1">
        <f t="shared" si="35"/>
        <v>42501</v>
      </c>
      <c r="C484" s="13">
        <f t="shared" si="36"/>
        <v>0.25</v>
      </c>
      <c r="D484" s="6">
        <f t="shared" si="39"/>
        <v>48.21068544444445</v>
      </c>
      <c r="E484" s="5">
        <f t="shared" si="37"/>
        <v>0.5633566111111111</v>
      </c>
      <c r="F484" s="14">
        <f t="shared" si="38"/>
        <v>0.55455548</v>
      </c>
    </row>
    <row r="485" spans="1:6" ht="13.5">
      <c r="A485" s="9" t="s">
        <v>1470</v>
      </c>
      <c r="B485" s="1">
        <f t="shared" si="35"/>
        <v>42501</v>
      </c>
      <c r="C485" s="13">
        <f t="shared" si="36"/>
        <v>0.2569444444444445</v>
      </c>
      <c r="D485" s="6">
        <f t="shared" si="39"/>
        <v>48.206488972222225</v>
      </c>
      <c r="E485" s="5">
        <f t="shared" si="37"/>
        <v>0.5653768333333333</v>
      </c>
      <c r="F485" s="14">
        <f t="shared" si="38"/>
        <v>0.55455167</v>
      </c>
    </row>
    <row r="486" spans="1:6" ht="13.5">
      <c r="A486" s="9" t="s">
        <v>1471</v>
      </c>
      <c r="B486" s="1">
        <f t="shared" si="35"/>
        <v>42501</v>
      </c>
      <c r="C486" s="13">
        <f t="shared" si="36"/>
        <v>0.2638888888888889</v>
      </c>
      <c r="D486" s="6">
        <f t="shared" si="39"/>
        <v>48.20229308333334</v>
      </c>
      <c r="E486" s="5">
        <f t="shared" si="37"/>
        <v>0.5673969722222222</v>
      </c>
      <c r="F486" s="14">
        <f t="shared" si="38"/>
        <v>0.55454793</v>
      </c>
    </row>
    <row r="487" spans="1:6" ht="13.5">
      <c r="A487" s="9" t="s">
        <v>1472</v>
      </c>
      <c r="B487" s="1">
        <f t="shared" si="35"/>
        <v>42501</v>
      </c>
      <c r="C487" s="13">
        <f t="shared" si="36"/>
        <v>0.2708333333333333</v>
      </c>
      <c r="D487" s="6">
        <f t="shared" si="39"/>
        <v>48.198097749999995</v>
      </c>
      <c r="E487" s="5">
        <f t="shared" si="37"/>
        <v>0.5694169444444445</v>
      </c>
      <c r="F487" s="14">
        <f t="shared" si="38"/>
        <v>0.55454424</v>
      </c>
    </row>
    <row r="488" spans="1:6" ht="13.5">
      <c r="A488" s="9" t="s">
        <v>1473</v>
      </c>
      <c r="B488" s="1">
        <f t="shared" si="35"/>
        <v>42501</v>
      </c>
      <c r="C488" s="13">
        <f t="shared" si="36"/>
        <v>0.2777777777777778</v>
      </c>
      <c r="D488" s="6">
        <f t="shared" si="39"/>
        <v>48.19390297222222</v>
      </c>
      <c r="E488" s="5">
        <f t="shared" si="37"/>
        <v>0.5714368333333333</v>
      </c>
      <c r="F488" s="14">
        <f t="shared" si="38"/>
        <v>0.55454061</v>
      </c>
    </row>
    <row r="489" spans="1:6" ht="13.5">
      <c r="A489" s="9" t="s">
        <v>1474</v>
      </c>
      <c r="B489" s="1">
        <f t="shared" si="35"/>
        <v>42501</v>
      </c>
      <c r="C489" s="13">
        <f t="shared" si="36"/>
        <v>0.2847222222222222</v>
      </c>
      <c r="D489" s="6">
        <f t="shared" si="39"/>
        <v>48.189708777777774</v>
      </c>
      <c r="E489" s="5">
        <f t="shared" si="37"/>
        <v>0.5734566111111111</v>
      </c>
      <c r="F489" s="14">
        <f t="shared" si="38"/>
        <v>0.55453704</v>
      </c>
    </row>
    <row r="490" spans="1:6" ht="13.5">
      <c r="A490" s="9" t="s">
        <v>1475</v>
      </c>
      <c r="B490" s="1">
        <f t="shared" si="35"/>
        <v>42501</v>
      </c>
      <c r="C490" s="13">
        <f t="shared" si="36"/>
        <v>0.2916666666666667</v>
      </c>
      <c r="D490" s="6">
        <f t="shared" si="39"/>
        <v>48.18551519444444</v>
      </c>
      <c r="E490" s="5">
        <f t="shared" si="37"/>
        <v>0.57547625</v>
      </c>
      <c r="F490" s="14">
        <f t="shared" si="38"/>
        <v>0.55453352</v>
      </c>
    </row>
    <row r="491" spans="1:6" ht="13.5">
      <c r="A491" s="9" t="s">
        <v>1476</v>
      </c>
      <c r="B491" s="1">
        <f t="shared" si="35"/>
        <v>42501</v>
      </c>
      <c r="C491" s="13">
        <f t="shared" si="36"/>
        <v>0.2986111111111111</v>
      </c>
      <c r="D491" s="6">
        <f t="shared" si="39"/>
        <v>48.18132216666667</v>
      </c>
      <c r="E491" s="5">
        <f t="shared" si="37"/>
        <v>0.5774957777777777</v>
      </c>
      <c r="F491" s="14">
        <f t="shared" si="38"/>
        <v>0.55453007</v>
      </c>
    </row>
    <row r="492" spans="1:6" ht="13.5">
      <c r="A492" s="9" t="s">
        <v>1477</v>
      </c>
      <c r="B492" s="1">
        <f t="shared" si="35"/>
        <v>42501</v>
      </c>
      <c r="C492" s="13">
        <f t="shared" si="36"/>
        <v>0.3055555555555555</v>
      </c>
      <c r="D492" s="6">
        <f t="shared" si="39"/>
        <v>48.17712972222222</v>
      </c>
      <c r="E492" s="5">
        <f t="shared" si="37"/>
        <v>0.5795151666666667</v>
      </c>
      <c r="F492" s="14">
        <f t="shared" si="38"/>
        <v>0.55452667</v>
      </c>
    </row>
    <row r="493" spans="1:6" ht="13.5">
      <c r="A493" s="9" t="s">
        <v>1478</v>
      </c>
      <c r="B493" s="1">
        <f t="shared" si="35"/>
        <v>42501</v>
      </c>
      <c r="C493" s="13">
        <f t="shared" si="36"/>
        <v>0.3125</v>
      </c>
      <c r="D493" s="6">
        <f t="shared" si="39"/>
        <v>48.17293788888889</v>
      </c>
      <c r="E493" s="5">
        <f t="shared" si="37"/>
        <v>0.5815344444444445</v>
      </c>
      <c r="F493" s="14">
        <f t="shared" si="38"/>
        <v>0.55452333</v>
      </c>
    </row>
    <row r="494" spans="1:6" ht="13.5">
      <c r="A494" s="9" t="s">
        <v>1479</v>
      </c>
      <c r="B494" s="1">
        <f t="shared" si="35"/>
        <v>42501</v>
      </c>
      <c r="C494" s="13">
        <f t="shared" si="36"/>
        <v>0.3194444444444445</v>
      </c>
      <c r="D494" s="6">
        <f t="shared" si="39"/>
        <v>48.16874661111111</v>
      </c>
      <c r="E494" s="5">
        <f t="shared" si="37"/>
        <v>0.5835536111111111</v>
      </c>
      <c r="F494" s="14">
        <f t="shared" si="38"/>
        <v>0.55452004</v>
      </c>
    </row>
    <row r="495" spans="1:6" ht="13.5">
      <c r="A495" s="9" t="s">
        <v>1480</v>
      </c>
      <c r="B495" s="1">
        <f t="shared" si="35"/>
        <v>42501</v>
      </c>
      <c r="C495" s="13">
        <f t="shared" si="36"/>
        <v>0.3263888888888889</v>
      </c>
      <c r="D495" s="6">
        <f t="shared" si="39"/>
        <v>48.16455597222222</v>
      </c>
      <c r="E495" s="5">
        <f t="shared" si="37"/>
        <v>0.5855726388888889</v>
      </c>
      <c r="F495" s="14">
        <f t="shared" si="38"/>
        <v>0.55451682</v>
      </c>
    </row>
    <row r="496" spans="1:6" ht="13.5">
      <c r="A496" s="9" t="s">
        <v>1481</v>
      </c>
      <c r="B496" s="1">
        <f t="shared" si="35"/>
        <v>42501</v>
      </c>
      <c r="C496" s="13">
        <f t="shared" si="36"/>
        <v>0.3333333333333333</v>
      </c>
      <c r="D496" s="6">
        <f t="shared" si="39"/>
        <v>48.16036591666666</v>
      </c>
      <c r="E496" s="5">
        <f t="shared" si="37"/>
        <v>0.5875915555555556</v>
      </c>
      <c r="F496" s="14">
        <f t="shared" si="38"/>
        <v>0.55451365</v>
      </c>
    </row>
    <row r="497" spans="1:6" ht="13.5">
      <c r="A497" s="9" t="s">
        <v>1482</v>
      </c>
      <c r="B497" s="1">
        <f t="shared" si="35"/>
        <v>42501</v>
      </c>
      <c r="C497" s="13">
        <f t="shared" si="36"/>
        <v>0.34027777777777773</v>
      </c>
      <c r="D497" s="6">
        <f t="shared" si="39"/>
        <v>48.15617647222222</v>
      </c>
      <c r="E497" s="5">
        <f t="shared" si="37"/>
        <v>0.5896103333333333</v>
      </c>
      <c r="F497" s="14">
        <f t="shared" si="38"/>
        <v>0.55451054</v>
      </c>
    </row>
    <row r="498" spans="1:6" ht="13.5">
      <c r="A498" s="9" t="s">
        <v>1483</v>
      </c>
      <c r="B498" s="1">
        <f t="shared" si="35"/>
        <v>42501</v>
      </c>
      <c r="C498" s="13">
        <f t="shared" si="36"/>
        <v>0.34722222222222227</v>
      </c>
      <c r="D498" s="6">
        <f t="shared" si="39"/>
        <v>48.15198761111111</v>
      </c>
      <c r="E498" s="5">
        <f t="shared" si="37"/>
        <v>0.5916290000000001</v>
      </c>
      <c r="F498" s="14">
        <f t="shared" si="38"/>
        <v>0.55450748</v>
      </c>
    </row>
    <row r="499" spans="1:6" ht="13.5">
      <c r="A499" s="9" t="s">
        <v>1484</v>
      </c>
      <c r="B499" s="1">
        <f t="shared" si="35"/>
        <v>42501</v>
      </c>
      <c r="C499" s="13">
        <f t="shared" si="36"/>
        <v>0.3541666666666667</v>
      </c>
      <c r="D499" s="6">
        <f t="shared" si="39"/>
        <v>48.14779938888889</v>
      </c>
      <c r="E499" s="5">
        <f t="shared" si="37"/>
        <v>0.5936475277777779</v>
      </c>
      <c r="F499" s="14">
        <f t="shared" si="38"/>
        <v>0.55450449</v>
      </c>
    </row>
    <row r="500" spans="1:6" ht="13.5">
      <c r="A500" s="9" t="s">
        <v>1485</v>
      </c>
      <c r="B500" s="1">
        <f t="shared" si="35"/>
        <v>42501</v>
      </c>
      <c r="C500" s="13">
        <f t="shared" si="36"/>
        <v>0.3611111111111111</v>
      </c>
      <c r="D500" s="6">
        <f t="shared" si="39"/>
        <v>48.14361177777778</v>
      </c>
      <c r="E500" s="5">
        <f t="shared" si="37"/>
        <v>0.5956659166666667</v>
      </c>
      <c r="F500" s="14">
        <f t="shared" si="38"/>
        <v>0.55450155</v>
      </c>
    </row>
    <row r="501" spans="1:6" ht="13.5">
      <c r="A501" s="9" t="s">
        <v>1486</v>
      </c>
      <c r="B501" s="1">
        <f t="shared" si="35"/>
        <v>42501</v>
      </c>
      <c r="C501" s="13">
        <f t="shared" si="36"/>
        <v>0.3680555555555556</v>
      </c>
      <c r="D501" s="6">
        <f t="shared" si="39"/>
        <v>48.139424777777776</v>
      </c>
      <c r="E501" s="5">
        <f t="shared" si="37"/>
        <v>0.5976841944444444</v>
      </c>
      <c r="F501" s="14">
        <f t="shared" si="38"/>
        <v>0.55449867</v>
      </c>
    </row>
    <row r="502" spans="1:6" ht="13.5">
      <c r="A502" s="9" t="s">
        <v>1487</v>
      </c>
      <c r="B502" s="1">
        <f t="shared" si="35"/>
        <v>42501</v>
      </c>
      <c r="C502" s="13">
        <f t="shared" si="36"/>
        <v>0.375</v>
      </c>
      <c r="D502" s="6">
        <f t="shared" si="39"/>
        <v>48.13523838888889</v>
      </c>
      <c r="E502" s="5">
        <f t="shared" si="37"/>
        <v>0.5997023333333333</v>
      </c>
      <c r="F502" s="14">
        <f t="shared" si="38"/>
        <v>0.55449584</v>
      </c>
    </row>
    <row r="503" spans="1:6" ht="13.5">
      <c r="A503" s="9" t="s">
        <v>1488</v>
      </c>
      <c r="B503" s="1">
        <f t="shared" si="35"/>
        <v>42501</v>
      </c>
      <c r="C503" s="13">
        <f t="shared" si="36"/>
        <v>0.3819444444444444</v>
      </c>
      <c r="D503" s="6">
        <f t="shared" si="39"/>
        <v>48.13105263888889</v>
      </c>
      <c r="E503" s="5">
        <f t="shared" si="37"/>
        <v>0.601720361111111</v>
      </c>
      <c r="F503" s="14">
        <f t="shared" si="38"/>
        <v>0.55449308</v>
      </c>
    </row>
    <row r="504" spans="1:6" ht="13.5">
      <c r="A504" s="9" t="s">
        <v>1489</v>
      </c>
      <c r="B504" s="1">
        <f t="shared" si="35"/>
        <v>42501</v>
      </c>
      <c r="C504" s="13">
        <f t="shared" si="36"/>
        <v>0.3888888888888889</v>
      </c>
      <c r="D504" s="6">
        <f t="shared" si="39"/>
        <v>48.126867527777776</v>
      </c>
      <c r="E504" s="5">
        <f t="shared" si="37"/>
        <v>0.6037382222222222</v>
      </c>
      <c r="F504" s="14">
        <f t="shared" si="38"/>
        <v>0.55449037</v>
      </c>
    </row>
    <row r="505" spans="1:6" ht="13.5">
      <c r="A505" s="9" t="s">
        <v>1490</v>
      </c>
      <c r="B505" s="1">
        <f t="shared" si="35"/>
        <v>42501</v>
      </c>
      <c r="C505" s="13">
        <f t="shared" si="36"/>
        <v>0.3958333333333333</v>
      </c>
      <c r="D505" s="6">
        <f t="shared" si="39"/>
        <v>48.122683027777775</v>
      </c>
      <c r="E505" s="5">
        <f t="shared" si="37"/>
        <v>0.6057559722222222</v>
      </c>
      <c r="F505" s="14">
        <f t="shared" si="38"/>
        <v>0.55448772</v>
      </c>
    </row>
    <row r="506" spans="1:6" ht="13.5">
      <c r="A506" s="9" t="s">
        <v>1491</v>
      </c>
      <c r="B506" s="1">
        <f t="shared" si="35"/>
        <v>42501</v>
      </c>
      <c r="C506" s="13">
        <f t="shared" si="36"/>
        <v>0.40277777777777773</v>
      </c>
      <c r="D506" s="6">
        <f t="shared" si="39"/>
        <v>48.118499166666666</v>
      </c>
      <c r="E506" s="5">
        <f t="shared" si="37"/>
        <v>0.6077735833333333</v>
      </c>
      <c r="F506" s="14">
        <f t="shared" si="38"/>
        <v>0.55448513</v>
      </c>
    </row>
    <row r="507" spans="1:6" ht="13.5">
      <c r="A507" s="9" t="s">
        <v>1492</v>
      </c>
      <c r="B507" s="1">
        <f t="shared" si="35"/>
        <v>42501</v>
      </c>
      <c r="C507" s="13">
        <f t="shared" si="36"/>
        <v>0.40972222222222227</v>
      </c>
      <c r="D507" s="6">
        <f t="shared" si="39"/>
        <v>48.11431594444445</v>
      </c>
      <c r="E507" s="5">
        <f t="shared" si="37"/>
        <v>0.6097910833333333</v>
      </c>
      <c r="F507" s="14">
        <f t="shared" si="38"/>
        <v>0.55448259</v>
      </c>
    </row>
    <row r="508" spans="1:6" ht="13.5">
      <c r="A508" s="9" t="s">
        <v>1493</v>
      </c>
      <c r="B508" s="1">
        <f t="shared" si="35"/>
        <v>42501</v>
      </c>
      <c r="C508" s="13">
        <f t="shared" si="36"/>
        <v>0.4166666666666667</v>
      </c>
      <c r="D508" s="6">
        <f t="shared" si="39"/>
        <v>48.11013338888889</v>
      </c>
      <c r="E508" s="5">
        <f t="shared" si="37"/>
        <v>0.6118084166666666</v>
      </c>
      <c r="F508" s="14">
        <f t="shared" si="38"/>
        <v>0.55448011</v>
      </c>
    </row>
    <row r="509" spans="1:6" ht="13.5">
      <c r="A509" s="9" t="s">
        <v>1494</v>
      </c>
      <c r="B509" s="1">
        <f t="shared" si="35"/>
        <v>42501</v>
      </c>
      <c r="C509" s="13">
        <f t="shared" si="36"/>
        <v>0.4236111111111111</v>
      </c>
      <c r="D509" s="6">
        <f t="shared" si="39"/>
        <v>48.10595144444444</v>
      </c>
      <c r="E509" s="5">
        <f t="shared" si="37"/>
        <v>0.6138256111111111</v>
      </c>
      <c r="F509" s="14">
        <f t="shared" si="38"/>
        <v>0.55447769</v>
      </c>
    </row>
    <row r="510" spans="1:6" ht="13.5">
      <c r="A510" s="9" t="s">
        <v>1495</v>
      </c>
      <c r="B510" s="1">
        <f t="shared" si="35"/>
        <v>42501</v>
      </c>
      <c r="C510" s="13">
        <f t="shared" si="36"/>
        <v>0.4305555555555556</v>
      </c>
      <c r="D510" s="6">
        <f t="shared" si="39"/>
        <v>48.10177016666667</v>
      </c>
      <c r="E510" s="5">
        <f t="shared" si="37"/>
        <v>0.6158426944444444</v>
      </c>
      <c r="F510" s="14">
        <f t="shared" si="38"/>
        <v>0.55447533</v>
      </c>
    </row>
    <row r="511" spans="1:6" ht="13.5">
      <c r="A511" s="9" t="s">
        <v>1496</v>
      </c>
      <c r="B511" s="1">
        <f t="shared" si="35"/>
        <v>42501</v>
      </c>
      <c r="C511" s="13">
        <f t="shared" si="36"/>
        <v>0.4375</v>
      </c>
      <c r="D511" s="6">
        <f t="shared" si="39"/>
        <v>48.09758955555556</v>
      </c>
      <c r="E511" s="5">
        <f t="shared" si="37"/>
        <v>0.6178596111111111</v>
      </c>
      <c r="F511" s="14">
        <f t="shared" si="38"/>
        <v>0.55447302</v>
      </c>
    </row>
    <row r="512" spans="1:6" ht="13.5">
      <c r="A512" s="9" t="s">
        <v>1497</v>
      </c>
      <c r="B512" s="1">
        <f t="shared" si="35"/>
        <v>42501</v>
      </c>
      <c r="C512" s="13">
        <f t="shared" si="36"/>
        <v>0.4444444444444444</v>
      </c>
      <c r="D512" s="6">
        <f t="shared" si="39"/>
        <v>48.09340958333333</v>
      </c>
      <c r="E512" s="5">
        <f t="shared" si="37"/>
        <v>0.6198764166666667</v>
      </c>
      <c r="F512" s="14">
        <f t="shared" si="38"/>
        <v>0.55447077</v>
      </c>
    </row>
    <row r="513" spans="1:6" ht="13.5">
      <c r="A513" s="9" t="s">
        <v>1498</v>
      </c>
      <c r="B513" s="1">
        <f t="shared" si="35"/>
        <v>42501</v>
      </c>
      <c r="C513" s="13">
        <f t="shared" si="36"/>
        <v>0.4513888888888889</v>
      </c>
      <c r="D513" s="6">
        <f t="shared" si="39"/>
        <v>48.08923027777778</v>
      </c>
      <c r="E513" s="5">
        <f t="shared" si="37"/>
        <v>0.6218930555555556</v>
      </c>
      <c r="F513" s="14">
        <f t="shared" si="38"/>
        <v>0.55446858</v>
      </c>
    </row>
    <row r="514" spans="1:6" ht="13.5">
      <c r="A514" s="9" t="s">
        <v>1499</v>
      </c>
      <c r="B514" s="1">
        <f t="shared" si="35"/>
        <v>42501</v>
      </c>
      <c r="C514" s="13">
        <f t="shared" si="36"/>
        <v>0.4583333333333333</v>
      </c>
      <c r="D514" s="6">
        <f t="shared" si="39"/>
        <v>48.08505161111111</v>
      </c>
      <c r="E514" s="5">
        <f t="shared" si="37"/>
        <v>0.6239095833333334</v>
      </c>
      <c r="F514" s="14">
        <f t="shared" si="38"/>
        <v>0.55446645</v>
      </c>
    </row>
    <row r="515" spans="1:6" ht="13.5">
      <c r="A515" s="9" t="s">
        <v>1500</v>
      </c>
      <c r="B515" s="1">
        <f t="shared" si="35"/>
        <v>42501</v>
      </c>
      <c r="C515" s="13">
        <f t="shared" si="36"/>
        <v>0.46527777777777773</v>
      </c>
      <c r="D515" s="6">
        <f t="shared" si="39"/>
        <v>48.08087363888889</v>
      </c>
      <c r="E515" s="5">
        <f t="shared" si="37"/>
        <v>0.6259259444444445</v>
      </c>
      <c r="F515" s="14">
        <f t="shared" si="38"/>
        <v>0.55446437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Observatoire de Lyon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sdc</dc:creator>
  <cp:keywords/>
  <dc:description/>
  <cp:lastModifiedBy>Administrateur</cp:lastModifiedBy>
  <cp:lastPrinted>2007-04-17T07:19:21Z</cp:lastPrinted>
  <dcterms:created xsi:type="dcterms:W3CDTF">2006-09-05T09:42:10Z</dcterms:created>
  <dcterms:modified xsi:type="dcterms:W3CDTF">2007-05-23T11:23:58Z</dcterms:modified>
  <cp:category/>
  <cp:version/>
  <cp:contentType/>
  <cp:contentStatus/>
</cp:coreProperties>
</file>